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OSTĘPOWANIA\Powyżej 30.000 EURO\2020\61.2020 Dostawa myjek do mycia ciała pacjentó\"/>
    </mc:Choice>
  </mc:AlternateContent>
  <xr:revisionPtr revIDLastSave="0" documentId="8_{6DA225D0-4F86-4ED3-928D-F834505D1499}" xr6:coauthVersionLast="45" xr6:coauthVersionMax="45" xr10:uidLastSave="{00000000-0000-0000-0000-000000000000}"/>
  <bookViews>
    <workbookView xWindow="-120" yWindow="-120" windowWidth="29040" windowHeight="15840" tabRatio="594" activeTab="2"/>
  </bookViews>
  <sheets>
    <sheet name="Pakiet 1" sheetId="1" r:id="rId1"/>
    <sheet name="Pakiet 2" sheetId="2" r:id="rId2"/>
    <sheet name="Pakiet 3" sheetId="3" r:id="rId3"/>
    <sheet name="Pakiet 4" sheetId="4" r:id="rId4"/>
  </sheets>
  <definedNames>
    <definedName name="p">#REF!</definedName>
    <definedName name="stawkaVAT">#REF!</definedName>
    <definedName name="VAT">#REF!</definedName>
  </definedNames>
  <calcPr calcId="181029"/>
</workbook>
</file>

<file path=xl/calcChain.xml><?xml version="1.0" encoding="utf-8"?>
<calcChain xmlns="http://schemas.openxmlformats.org/spreadsheetml/2006/main">
  <c r="G7" i="1" l="1"/>
  <c r="I7" i="1"/>
  <c r="J7" i="1"/>
  <c r="G8" i="1"/>
  <c r="I8" i="1"/>
  <c r="J8" i="1"/>
  <c r="G9" i="1"/>
  <c r="I9" i="1"/>
  <c r="J9" i="1"/>
  <c r="G7" i="2"/>
  <c r="I7" i="2"/>
  <c r="J7" i="2"/>
  <c r="G8" i="2"/>
  <c r="I8" i="2"/>
  <c r="J8" i="2"/>
  <c r="G9" i="2"/>
  <c r="I9" i="2"/>
  <c r="J9" i="2"/>
  <c r="G10" i="2"/>
  <c r="I10" i="2"/>
  <c r="J10" i="2"/>
  <c r="G11" i="2"/>
  <c r="I11" i="2"/>
  <c r="J11" i="2"/>
  <c r="G12" i="2"/>
  <c r="I12" i="2"/>
  <c r="J12" i="2"/>
  <c r="G13" i="2"/>
  <c r="I13" i="2"/>
  <c r="J13" i="2"/>
  <c r="G14" i="2"/>
  <c r="I14" i="2"/>
  <c r="J14" i="2"/>
  <c r="G15" i="2"/>
  <c r="I15" i="2"/>
  <c r="J15" i="2"/>
  <c r="G16" i="2"/>
  <c r="I16" i="2"/>
  <c r="J16" i="2"/>
  <c r="G17" i="2"/>
  <c r="I17" i="2"/>
  <c r="J17" i="2"/>
  <c r="G18" i="2"/>
  <c r="I18" i="2"/>
  <c r="J18" i="2"/>
  <c r="G19" i="2"/>
  <c r="I19" i="2"/>
  <c r="J19" i="2"/>
  <c r="G7" i="3"/>
  <c r="I7" i="3"/>
  <c r="G8" i="3"/>
  <c r="I8" i="3"/>
  <c r="J8" i="3"/>
  <c r="G9" i="3"/>
  <c r="I9" i="3"/>
  <c r="J9" i="3"/>
  <c r="G10" i="3"/>
  <c r="I10" i="3"/>
  <c r="J10" i="3"/>
  <c r="G7" i="4"/>
  <c r="I7" i="4"/>
  <c r="J7" i="4"/>
  <c r="G8" i="4"/>
  <c r="I8" i="4"/>
  <c r="J8" i="4"/>
  <c r="J9" i="4"/>
  <c r="I9" i="4"/>
  <c r="I11" i="3"/>
  <c r="J20" i="2"/>
  <c r="J10" i="1"/>
  <c r="J7" i="3"/>
  <c r="J11" i="3"/>
  <c r="I20" i="2"/>
  <c r="I10" i="1"/>
</calcChain>
</file>

<file path=xl/comments1.xml><?xml version="1.0" encoding="utf-8"?>
<comments xmlns="http://schemas.openxmlformats.org/spreadsheetml/2006/main">
  <authors>
    <author/>
  </authors>
  <commentList>
    <comment ref="B2" authorId="0" shapeId="0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 shapeId="0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" authorId="0" shapeId="0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2" authorId="0" shapeId="0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<sst xmlns="http://schemas.openxmlformats.org/spreadsheetml/2006/main" count="95" uniqueCount="60">
  <si>
    <t>Załącznik nr 3.1 do SIWZ</t>
  </si>
  <si>
    <t>Pakiet nr 1.  Myjki jednorazowe do mycia ciała pacjenta</t>
  </si>
  <si>
    <t>lp</t>
  </si>
  <si>
    <t>Opis przedmiotu zamówienia</t>
  </si>
  <si>
    <t>Nazwa produktu/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</si>
  <si>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</si>
  <si>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</si>
  <si>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</si>
  <si>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</si>
  <si>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</si>
  <si>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</si>
  <si>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</si>
  <si>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Myjka do mycia ciała pacjenta z hypoalergicznym żelem myjącym do jednorazowego użycia wykonana z poliuretanu o wymiarach 12cmx20cmx1cm. Gramatura 170g/m2.  Opakowanie jednostkowe nie mniejsze niż 40 szt. Żel posiada raport bezpieczeństwa produktu kosmetycznego oraz badania aplikacyjne przeprowadzone  na minimum 30 osobach. Instrukcja użytkowania w języku Polskim. Informacja o hypoalergiczności na opakowaniu.</t>
  </si>
  <si>
    <t>op</t>
  </si>
  <si>
    <t>Gąbka do mycia ciała pacjenta z  hypoalergicznym, żelem myjącym do jednorazowego użycia, wykonana z włókna poliestrowego o wymiarach nie mniejszych niż 20cmx12cmx0,5cm. Gramatura 100 g/m2. Opakowanie jednostkowe nie mniejsze niż 24 szt. Żel posiada raport bezpieczeństwa produktu kosmetycznego oraz badania aplikacyjne przeprowadzone na minimum na 30 osobach. Instrukcja użytkowania w języku Polskim. Informacja o hypoalergiczności na opakowaniu.</t>
  </si>
  <si>
    <t>Gąbka do mycia ciała pacjenta z hypoalergicznym  żelem myjącym do jednorazowego użycia,wykonana z włókna poliestrowego o wymiarach nie mniejszych niż 20cmx24cmx0,5cm.Gramatura 100 g/m 2. Opakowanie jednostkowe 12 szt. Żel posiada raport bezpieczeństwa produktu kosmetycznego oraz badania aplikacyjne przeprowadzone na minimum 30 osobach. Instrukcja użytkowania w języku Polskim. Informacja o hypoalergiczności na opakowaniu.</t>
  </si>
  <si>
    <t>RAZEM</t>
  </si>
  <si>
    <t>Załącznik nr 3.2 do SIWZ</t>
  </si>
  <si>
    <t>PAKIET 2. Środki do mycia i dezynfekcji</t>
  </si>
  <si>
    <t>Lp</t>
  </si>
  <si>
    <t>Nazwa produktu</t>
  </si>
  <si>
    <t>cena jednostkowa netto (opakowanie)</t>
  </si>
  <si>
    <t>Cena jednostkowa brutto (opakowanie)</t>
  </si>
  <si>
    <t xml:space="preserve">Preparat tlenowy o właściwościach myjąco – dezynfekcyjnych z dodatkiem kwasu nadoctowego o działaniu na S (spory) Clostridium difficile w czasie do 5 minut. Wyrób medyczny. Opakowanie do 200 gram. </t>
  </si>
  <si>
    <t>160 g</t>
  </si>
  <si>
    <t>Preparat chlorowy w tabletkach o właściwościach myjąco – dezynfekcyjnych. Spektrum działania:B,V,F, Tbc do 15 minut (stężenie aktywnego chloru do 1000 ppm z możliwością działania na S (spory) Clostridium difficile. Wyrób medyczny. Opakowanie do 150 tabletek.</t>
  </si>
  <si>
    <t>150 tabletek</t>
  </si>
  <si>
    <t>Produkt oparty na działaniu aktywnego tlenu do mycia i dezynfekcji narzędzi chirurgicznych i endoskopów giętkich (Olympus). Rozpuszczalny w zimnej wodzie z wodociągu nie niszczący dezynfekowanych narzędzi dobrze rozpuszczający krew, białko, ropę. Spektrum działania: B, F, V (w tym wirus Polio) Tbc (Mycobacterium tuberculosis), S (spory tlenowe i beztlenowe). Paski testowe do każdego opakowania. Czas działania: B, F, V, Tbc 15 minut. Pozytywna opinia firmy OLYMPUS. Wyrób medyczny. Opakowania 1,5 kg i 6 kg</t>
  </si>
  <si>
    <t xml:space="preserve">        1,5 KG                      </t>
  </si>
  <si>
    <t>6 KG</t>
  </si>
  <si>
    <t>Preparat antybakteryjny do płukania błony śluzowej jamy ustnej. Gotowy do użycia. Bezbarwny z  zawartością  chlorheksydyny. Szerokie spektrum działania wobec bakterii, wirusów i grzybów. Preparat biobójczy. Opakowania 300 ml z miarką.</t>
  </si>
  <si>
    <t>300 ml z miarką</t>
  </si>
  <si>
    <t>Preparat alkoholowy do higienicznej i chirurgicznej dezynfekcji rąk. Zawierający alkohol etylowy min 87%, witaminę E, glicerynę, pantenol. Chroniący skórę przed wolnymi rodnikami, odżywiający , nawilżający i regenerujący skórę. Higieniczna dezynfekcja rąk do 20 sekund, chirurgiczna dezynfekcja do 90 sekund. Spektrum działania: B, F, Tbc, Wirusy (HIV, HBV, Rota, Noro) – do 20 sekund, Wirusy (adeno, polio) – do 2 minut .Produkt Biobójczy. Opakowania 500 ml pasujące do dozowników Dermados. W   ofercie należy uwzględnić cenę 300 pompek  kompatybilnych z opakowaniem 500 ml</t>
  </si>
  <si>
    <t xml:space="preserve">500 ml </t>
  </si>
  <si>
    <t xml:space="preserve">Środek alkoholowy w sprayu (zawartość max 50%) do dezynfekcji powierzchni trudno dostępnych w oddziale rehabilitacji. Aplikacja preparatu w formie piany. Spektrum  i czas działania :B, F ,Tbc, V do         10 minut. Wyrób medyczny klasy. Opakowanie 750ml ze spryskiwaczem.            </t>
  </si>
  <si>
    <t>750 ml</t>
  </si>
  <si>
    <t>Chusteczki o działaniu sporobójczym. Przeznaczone do dezynfekcji małych powierzchni oraz wyrobów medycznych ( w tym sond USG). Na bazie roztworu nadtlenku wodoru. Wykazujący kompatybilność materiałową  ze stalą nierdzewną, polietylenem, aluminium oraz poliwęglanem, potwierdzoną badaniami laboratoryjnymi. Spektrum działania: B, F, Tbc ,V , S ( Clostridium difficile) EN 166615 do 5 minut. Chusteczki o wymiarach min 20x20 cm. Wyrób medyczny. Opakowanie 100 szt.</t>
  </si>
  <si>
    <t>Op=100 szt</t>
  </si>
  <si>
    <r>
      <t xml:space="preserve">Preparat myjąco – dezynfekcyjny do dużych powierzchni zmywalnych. W formie koncentratu w płynie, zawierający fenoksyetanol, czwartorzędowe związki amoniowe, dodecyloaminy. Bez zawartości aldehydów, chloru, substancji lotnych i zapachowych. Możliwość stosowania na powierzchniach wykonanych z metalu, linoleum, PCV, ceramiki, gumy, szkła. Spektrum działania: B, F (bójcze wobec drożdży), V (HIV, HBV, HCV, Rota, Polyoma), Tbc (M.terrae, M.avium) warunki czyste i brudne – do 15 min. Z możliwością rozszerzenia spektrum bójczego: Norowirus (warunki czyste i brudne); M.tuberculosis – do 30 min., </t>
    </r>
    <r>
      <rPr>
        <sz val="8"/>
        <color indexed="8"/>
        <rFont val="Arial"/>
        <family val="2"/>
        <charset val="1"/>
      </rPr>
      <t xml:space="preserve">V </t>
    </r>
    <r>
      <rPr>
        <sz val="10"/>
        <color indexed="8"/>
        <rFont val="Times New Roman"/>
        <family val="1"/>
        <charset val="238"/>
      </rPr>
      <t>(Adeno) – do 60 min</t>
    </r>
    <r>
      <rPr>
        <sz val="10"/>
        <color indexed="8"/>
        <rFont val="Arial"/>
        <family val="2"/>
        <charset val="1"/>
      </rPr>
      <t xml:space="preserve">. </t>
    </r>
    <r>
      <rPr>
        <sz val="9"/>
        <color indexed="8"/>
        <rFont val="Arial"/>
        <family val="2"/>
        <charset val="1"/>
      </rPr>
      <t>pH koncentratu powyżej 7. Opakowanie 6L. Wyrób medyczny kl. II a</t>
    </r>
  </si>
  <si>
    <t xml:space="preserve"> 6 L</t>
  </si>
  <si>
    <t>Chusteczki do dezynfekcji głowic USG i sprzętu wrażliwego na działanie alkoholi.  Bez zawartości alkoholu, aldehydów, fosforanów. Spektrum działania: B, F, V (HIV, HBV, HCV, Rota, Papova, Vaccinia) w czasie do 1 minuty, Tbc do 10 minut,  o wymiarach 20cmx13cm  Wyrób medyczny kl. IIa. Opakowanie jednorazowe 100- 150 szt.</t>
  </si>
  <si>
    <r>
      <t xml:space="preserve">Gotowy preparat na bazie 2% chloroheksydyny i alkoholu etylowego do dezynfekcji zewnętrznych elementów centralnych i obwodowych cewników dożylnych, bezpieczny dla skóry pacjenta, posiadający szerokie spektrum działania (B,Tbc,F,V (HBV,HCV,HIV) w czasie do 1 minuty. Wyrób medyczny. Opakowanie z atomizerem 250 ml.
</t>
    </r>
    <r>
      <rPr>
        <sz val="9"/>
        <rFont val="Arial"/>
        <family val="2"/>
        <charset val="1"/>
      </rPr>
      <t xml:space="preserve">
</t>
    </r>
  </si>
  <si>
    <t>250 ml              z  atomizerem</t>
  </si>
  <si>
    <t>Bezzapachowy, bogaty w składniki odżywcze krem do pielęgnacji skóry rąk i paznokci osób narażonych na częsty kontakt z detergentami i środkami dezynfekcyjnymi. Zawierający w składzie witaminy A i E, prowitaminę B5, Lanolinę, Alantoinę. Nie zawierający parabenów, wosku pszczelego i kolagenu. Posiadający badania dermatologiczne (załączyć do oferty) i wpis do Krajowego Systemu Informowania o Kosmetykach. Opakowanie 500ml.</t>
  </si>
  <si>
    <t>Enzymatyczny preparat do mycia zanieczyszczonych wyrobów medycznych   (endoskopów przed dezynfekcją) o możliwości zastosowania  niskiego stężenia roztworu roboczego 0,3% . Czas działania do 10 minut. Wyrób medyczny. Opakowanie 1 L.</t>
  </si>
  <si>
    <t>1 L</t>
  </si>
  <si>
    <t>Załącznik nr 3.3 do SIWZ</t>
  </si>
  <si>
    <t>Preparat na bazie etanolu  do higienicznej i chirurgicznej dezynfekcji rąk i skóry przed iniekcjami. Bez związków amoniowych i chlorheksydyny oraz pochodnych fenolowych.Efekt działania natychmiastowy i przedłużony do 3 godzin. Spektrum działania: B, Tbc, F, V (Polio w 1 min).  Kompatybilny z preparatem myjącym z Poz.3 Opakowanie: 700 ml pasujące do dozowników systemu Sterisol. Wyrób medyczny.</t>
  </si>
  <si>
    <t>700 ml</t>
  </si>
  <si>
    <t>Preparat do chirurgicznego i higienicznego mycia rąk. Kompatybilny z preparatem dezynfekcyjnym z Poz. 1. Opakowania: worki foliowe 700 ml  pasujące do dozowników systemu Sterisol. Nie zawierający konserwantów. Kosmetyk.</t>
  </si>
  <si>
    <t xml:space="preserve">Produkt do dezynfekcji endoskopów i innych termolabilnych wyrobów medycznych na bazie kwasu nadoctowego, aktywny do 14 dni kontrola aktywności paskami testowymi. Spektrum działania: B,F,V (w tym wirus Polio i Adenowirus) Tbc (Mycobacterium tuberculosis), S (spory tlenowe i beztlenowe). Czas działania: 5 min. Pozytywne opinie firm: OLYMPUS, FUJION, PANTAX, ACUSON KARL STORZ. Wyrób medyczny.  Kl II b. Opakowanie 5L. </t>
  </si>
  <si>
    <t>5 L</t>
  </si>
  <si>
    <t xml:space="preserve">Paski testowe do kontroli aktywności produktu z pozycji  nr 3 </t>
  </si>
  <si>
    <t>100 szt.</t>
  </si>
  <si>
    <t>Załącznik nr 3.4 do SIWZ</t>
  </si>
  <si>
    <t>Pakiet nr 4. Szczotki do  chirurgicznego mycia rąk, gąbki do mycia ciała pacjenta przed zabiegami chirurgicznymi</t>
  </si>
  <si>
    <t>Szczotki do mycia chirurgicznego  rąk jednorazowego użytku, jałowe z czyścikiem. Suche.</t>
  </si>
  <si>
    <t>szt</t>
  </si>
  <si>
    <t xml:space="preserve">Jednorazowa gąbka do mycia  ciała pacjenta przed zabiegami chirurgicznymi nasączona środkiem z dodatkiem chlorheksydyny. Rozmiar 12 cm x 8cm x 2,5cm, wykonana z poliuretanu. Pakowana pojedynczo w opakowanie foliowe. </t>
  </si>
  <si>
    <t xml:space="preserve">PAKIET 3. Środki do mycia i dezynfekcji kompatybilne z systemem Sterisol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</si>
</sst>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&quot; zł&quot;"/>
  </numFmts>
  <fonts count="32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9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1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 CE"/>
      <family val="2"/>
      <charset val="238"/>
    </font>
    <font>
      <sz val="8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i/>
      <sz val="8"/>
      <name val="Arial"/>
      <family val="2"/>
      <charset val="1"/>
    </font>
    <font>
      <sz val="9"/>
      <name val="Arial"/>
      <family val="2"/>
      <charset val="1"/>
    </font>
    <font>
      <sz val="8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31" fillId="0" borderId="0"/>
  </cellStyleXfs>
  <cellXfs count="92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wrapText="1"/>
    </xf>
    <xf numFmtId="164" fontId="0" fillId="0" borderId="2" xfId="2" applyNumberFormat="1" applyFont="1" applyBorder="1" applyAlignment="1">
      <alignment horizontal="center" vertical="center" wrapText="1"/>
    </xf>
    <xf numFmtId="3" fontId="31" fillId="0" borderId="2" xfId="2" applyNumberForma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0" fillId="0" borderId="1" xfId="2" applyFont="1" applyBorder="1" applyAlignment="1">
      <alignment horizontal="center" vertical="center" wrapText="1"/>
    </xf>
    <xf numFmtId="3" fontId="31" fillId="0" borderId="1" xfId="2" applyNumberForma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wrapText="1"/>
    </xf>
    <xf numFmtId="0" fontId="0" fillId="0" borderId="6" xfId="2" applyFont="1" applyBorder="1" applyAlignment="1">
      <alignment horizontal="center" vertical="center" wrapText="1"/>
    </xf>
    <xf numFmtId="3" fontId="31" fillId="0" borderId="6" xfId="2" applyNumberForma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165" fontId="12" fillId="3" borderId="0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justify" vertical="center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left" vertical="top" wrapText="1"/>
    </xf>
    <xf numFmtId="0" fontId="15" fillId="0" borderId="8" xfId="0" applyFont="1" applyBorder="1" applyAlignment="1">
      <alignment horizontal="justify" vertical="top"/>
    </xf>
    <xf numFmtId="0" fontId="23" fillId="0" borderId="8" xfId="0" applyFont="1" applyBorder="1"/>
    <xf numFmtId="0" fontId="15" fillId="0" borderId="8" xfId="0" applyFont="1" applyBorder="1" applyAlignment="1">
      <alignment horizontal="center" vertical="center"/>
    </xf>
    <xf numFmtId="1" fontId="15" fillId="3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/>
    </xf>
    <xf numFmtId="0" fontId="25" fillId="0" borderId="0" xfId="0" applyFont="1" applyAlignment="1">
      <alignment vertical="top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165" fontId="27" fillId="0" borderId="0" xfId="0" applyNumberFormat="1" applyFont="1" applyBorder="1" applyAlignment="1">
      <alignment horizontal="center" vertical="center" wrapText="1"/>
    </xf>
    <xf numFmtId="165" fontId="26" fillId="0" borderId="9" xfId="0" applyNumberFormat="1" applyFont="1" applyBorder="1" applyAlignment="1">
      <alignment horizontal="center" vertical="center" wrapText="1"/>
    </xf>
    <xf numFmtId="165" fontId="26" fillId="0" borderId="2" xfId="0" applyNumberFormat="1" applyFont="1" applyBorder="1" applyAlignment="1">
      <alignment horizontal="center" vertical="center" wrapText="1"/>
    </xf>
    <xf numFmtId="165" fontId="26" fillId="2" borderId="2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top"/>
    </xf>
    <xf numFmtId="0" fontId="28" fillId="0" borderId="2" xfId="0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29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justify" vertical="top" wrapText="1"/>
    </xf>
    <xf numFmtId="0" fontId="0" fillId="0" borderId="2" xfId="2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top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"/>
  <sheetViews>
    <sheetView zoomScaleNormal="100" workbookViewId="0">
      <selection activeCell="B1" sqref="B1"/>
    </sheetView>
  </sheetViews>
  <sheetFormatPr defaultRowHeight="12.75" x14ac:dyDescent="0.2"/>
  <cols>
    <col min="1" max="1" width="2.7109375" customWidth="1"/>
    <col min="2" max="2" width="34.7109375" customWidth="1"/>
    <col min="3" max="3" width="13.28515625" customWidth="1"/>
    <col min="4" max="4" width="11.28515625" customWidth="1"/>
    <col min="6" max="6" width="13.5703125" customWidth="1"/>
    <col min="7" max="7" width="11.28515625" customWidth="1"/>
    <col min="9" max="9" width="11.85546875" customWidth="1"/>
    <col min="10" max="10" width="12.5703125" customWidth="1"/>
  </cols>
  <sheetData>
    <row r="1" spans="1:13" x14ac:dyDescent="0.2">
      <c r="G1" s="89" t="s">
        <v>0</v>
      </c>
      <c r="H1" s="89"/>
      <c r="I1" s="89"/>
      <c r="J1" s="89"/>
    </row>
    <row r="2" spans="1:13" x14ac:dyDescent="0.2">
      <c r="G2" s="89"/>
      <c r="H2" s="89"/>
      <c r="I2" s="89"/>
      <c r="J2" s="89"/>
    </row>
    <row r="4" spans="1:13" ht="21.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22.35" customHeight="1" x14ac:dyDescent="0.2">
      <c r="A5" s="2"/>
      <c r="B5" s="3" t="s">
        <v>1</v>
      </c>
      <c r="C5" s="3"/>
      <c r="D5" s="4"/>
      <c r="E5" s="4"/>
      <c r="F5" s="4"/>
      <c r="G5" s="4"/>
      <c r="H5" s="4"/>
      <c r="I5" s="4"/>
      <c r="J5" s="4"/>
    </row>
    <row r="6" spans="1:13" ht="50.65" customHeight="1" x14ac:dyDescent="0.2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8" t="s">
        <v>8</v>
      </c>
      <c r="H6" s="7" t="s">
        <v>9</v>
      </c>
      <c r="I6" s="8" t="s">
        <v>10</v>
      </c>
      <c r="J6" s="8" t="s">
        <v>11</v>
      </c>
    </row>
    <row r="7" spans="1:13" ht="139.5" customHeight="1" x14ac:dyDescent="0.2">
      <c r="A7" s="9">
        <v>1</v>
      </c>
      <c r="B7" s="10" t="s">
        <v>12</v>
      </c>
      <c r="C7" s="11"/>
      <c r="D7" s="12" t="s">
        <v>13</v>
      </c>
      <c r="E7" s="13">
        <v>160</v>
      </c>
      <c r="F7" s="14">
        <v>0</v>
      </c>
      <c r="G7" s="15">
        <f>ROUND(F7*(1+H7),2)</f>
        <v>0</v>
      </c>
      <c r="H7" s="16"/>
      <c r="I7" s="15">
        <f>(ROUND(F7*E7,2))</f>
        <v>0</v>
      </c>
      <c r="J7" s="15">
        <f>ROUND(I7*(1+H7),2)</f>
        <v>0</v>
      </c>
    </row>
    <row r="8" spans="1:13" ht="142.5" customHeight="1" x14ac:dyDescent="0.2">
      <c r="A8" s="9">
        <v>2</v>
      </c>
      <c r="B8" s="10" t="s">
        <v>14</v>
      </c>
      <c r="C8" s="17"/>
      <c r="D8" s="18" t="s">
        <v>13</v>
      </c>
      <c r="E8" s="19">
        <v>6040</v>
      </c>
      <c r="F8" s="20">
        <v>0</v>
      </c>
      <c r="G8" s="21">
        <f>ROUND(F8*(1+H8),2)</f>
        <v>0</v>
      </c>
      <c r="H8" s="16"/>
      <c r="I8" s="21">
        <f>(ROUND(F8*E8,2))</f>
        <v>0</v>
      </c>
      <c r="J8" s="21">
        <f>ROUND(I8*(1+H8),2)</f>
        <v>0</v>
      </c>
      <c r="M8" s="22"/>
    </row>
    <row r="9" spans="1:13" ht="146.25" customHeight="1" x14ac:dyDescent="0.2">
      <c r="A9" s="9">
        <v>3</v>
      </c>
      <c r="B9" s="23" t="s">
        <v>15</v>
      </c>
      <c r="C9" s="24"/>
      <c r="D9" s="25" t="s">
        <v>13</v>
      </c>
      <c r="E9" s="26">
        <v>100</v>
      </c>
      <c r="F9" s="27">
        <v>0</v>
      </c>
      <c r="G9" s="28">
        <f>ROUND(F9*(1+H9),2)</f>
        <v>0</v>
      </c>
      <c r="H9" s="16"/>
      <c r="I9" s="29">
        <f>(ROUND(F9*E9,2))</f>
        <v>0</v>
      </c>
      <c r="J9" s="21">
        <f>ROUND(I9*(1+H9),2)</f>
        <v>0</v>
      </c>
    </row>
    <row r="10" spans="1:13" ht="21.75" customHeight="1" x14ac:dyDescent="0.2">
      <c r="A10" s="30"/>
      <c r="B10" s="31"/>
      <c r="C10" s="32"/>
      <c r="D10" s="33"/>
      <c r="E10" s="33"/>
      <c r="F10" s="34"/>
      <c r="G10" s="35"/>
      <c r="H10" s="36" t="s">
        <v>16</v>
      </c>
      <c r="I10" s="37">
        <f>SUM(I7:I9)</f>
        <v>0</v>
      </c>
      <c r="J10" s="37">
        <f>SUM(J7:J9)</f>
        <v>0</v>
      </c>
    </row>
  </sheetData>
  <sheetProtection selectLockedCells="1" selectUnlockedCells="1"/>
  <mergeCells count="1">
    <mergeCell ref="G1:J2"/>
  </mergeCells>
  <dataValidations count="2">
    <dataValidation type="list" operator="equal" allowBlank="1" showErrorMessage="1" sqref="H8:H9">
      <formula1>"#NAZWA?"</formula1>
      <formula2>0</formula2>
    </dataValidation>
    <dataValidation type="list" operator="equal" allowBlank="1" showErrorMessage="1" sqref="H7">
      <formula1>NA()</formula1>
      <formula2>0</formula2>
    </dataValidation>
  </dataValidations>
  <pageMargins left="0.49652777777777779" right="0.3298611111111111" top="0.33611111111111114" bottom="0.17847222222222223" header="0.51180555555555551" footer="0.51180555555555551"/>
  <pageSetup paperSize="9" scale="97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workbookViewId="0">
      <selection activeCell="F27" sqref="F27"/>
    </sheetView>
  </sheetViews>
  <sheetFormatPr defaultRowHeight="12.75" x14ac:dyDescent="0.2"/>
  <cols>
    <col min="1" max="1" width="3.7109375" customWidth="1"/>
    <col min="2" max="2" width="50.5703125" customWidth="1"/>
    <col min="3" max="4" width="11.28515625" customWidth="1"/>
    <col min="5" max="5" width="8.140625" customWidth="1"/>
    <col min="6" max="6" width="12.28515625" customWidth="1"/>
    <col min="7" max="7" width="13.5703125" customWidth="1"/>
    <col min="8" max="8" width="8.5703125" customWidth="1"/>
    <col min="9" max="9" width="12.42578125" customWidth="1"/>
    <col min="10" max="10" width="13.5703125" customWidth="1"/>
  </cols>
  <sheetData>
    <row r="1" spans="1:10" ht="12.75" customHeight="1" x14ac:dyDescent="0.2">
      <c r="G1" s="89" t="s">
        <v>17</v>
      </c>
      <c r="H1" s="89"/>
      <c r="I1" s="89"/>
      <c r="J1" s="89"/>
    </row>
    <row r="2" spans="1:10" ht="12.75" customHeight="1" x14ac:dyDescent="0.2">
      <c r="G2" s="89"/>
      <c r="H2" s="89"/>
      <c r="I2" s="89"/>
      <c r="J2" s="89"/>
    </row>
    <row r="3" spans="1:10" ht="7.5" customHeight="1" x14ac:dyDescent="0.2"/>
    <row r="4" spans="1:10" ht="15.6" customHeight="1" x14ac:dyDescent="0.2">
      <c r="A4" s="1"/>
      <c r="B4" s="38"/>
      <c r="C4" s="38"/>
      <c r="D4" s="1"/>
      <c r="E4" s="1"/>
      <c r="F4" s="1"/>
      <c r="G4" s="1"/>
      <c r="H4" s="1"/>
      <c r="I4" s="1"/>
      <c r="J4" s="1"/>
    </row>
    <row r="5" spans="1:10" ht="23.85" customHeight="1" x14ac:dyDescent="0.25">
      <c r="A5" s="2"/>
      <c r="B5" s="39" t="s">
        <v>18</v>
      </c>
      <c r="C5" s="39"/>
      <c r="D5" s="4"/>
      <c r="E5" s="4"/>
      <c r="F5" s="4"/>
      <c r="G5" s="4"/>
      <c r="H5" s="4"/>
      <c r="I5" s="4"/>
      <c r="J5" s="4"/>
    </row>
    <row r="6" spans="1:10" ht="51" x14ac:dyDescent="0.2">
      <c r="A6" s="40" t="s">
        <v>19</v>
      </c>
      <c r="B6" s="7" t="s">
        <v>3</v>
      </c>
      <c r="C6" s="7" t="s">
        <v>20</v>
      </c>
      <c r="D6" s="7" t="s">
        <v>5</v>
      </c>
      <c r="E6" s="7" t="s">
        <v>6</v>
      </c>
      <c r="F6" s="7" t="s">
        <v>21</v>
      </c>
      <c r="G6" s="8" t="s">
        <v>22</v>
      </c>
      <c r="H6" s="7" t="s">
        <v>9</v>
      </c>
      <c r="I6" s="8" t="s">
        <v>10</v>
      </c>
      <c r="J6" s="8" t="s">
        <v>11</v>
      </c>
    </row>
    <row r="7" spans="1:10" ht="43.35" customHeight="1" x14ac:dyDescent="0.2">
      <c r="A7" s="9">
        <v>1</v>
      </c>
      <c r="B7" s="41" t="s">
        <v>23</v>
      </c>
      <c r="C7" s="41"/>
      <c r="D7" s="42" t="s">
        <v>24</v>
      </c>
      <c r="E7" s="43">
        <v>200</v>
      </c>
      <c r="F7" s="44">
        <v>0</v>
      </c>
      <c r="G7" s="45">
        <f t="shared" ref="G7:G19" si="0">F7*(1+H7)</f>
        <v>0</v>
      </c>
      <c r="H7" s="46"/>
      <c r="I7" s="45">
        <f t="shared" ref="I7:I19" si="1">E7*F7</f>
        <v>0</v>
      </c>
      <c r="J7" s="45">
        <f t="shared" ref="J7:J19" si="2">I7*(1+H7)</f>
        <v>0</v>
      </c>
    </row>
    <row r="8" spans="1:10" ht="50.85" customHeight="1" x14ac:dyDescent="0.2">
      <c r="A8" s="9">
        <v>2</v>
      </c>
      <c r="B8" s="41" t="s">
        <v>25</v>
      </c>
      <c r="C8" s="41"/>
      <c r="D8" s="47" t="s">
        <v>26</v>
      </c>
      <c r="E8" s="43">
        <v>400</v>
      </c>
      <c r="F8" s="44">
        <v>0</v>
      </c>
      <c r="G8" s="45">
        <f t="shared" si="0"/>
        <v>0</v>
      </c>
      <c r="H8" s="46"/>
      <c r="I8" s="45">
        <f t="shared" si="1"/>
        <v>0</v>
      </c>
      <c r="J8" s="45">
        <f t="shared" si="2"/>
        <v>0</v>
      </c>
    </row>
    <row r="9" spans="1:10" ht="41.1" customHeight="1" x14ac:dyDescent="0.2">
      <c r="A9" s="90">
        <v>3</v>
      </c>
      <c r="B9" s="91" t="s">
        <v>27</v>
      </c>
      <c r="C9" s="48"/>
      <c r="D9" s="49" t="s">
        <v>28</v>
      </c>
      <c r="E9" s="43">
        <v>4</v>
      </c>
      <c r="F9" s="44">
        <v>0</v>
      </c>
      <c r="G9" s="45">
        <f t="shared" si="0"/>
        <v>0</v>
      </c>
      <c r="H9" s="46"/>
      <c r="I9" s="45">
        <f t="shared" si="1"/>
        <v>0</v>
      </c>
      <c r="J9" s="45">
        <f t="shared" si="2"/>
        <v>0</v>
      </c>
    </row>
    <row r="10" spans="1:10" ht="44.85" customHeight="1" x14ac:dyDescent="0.2">
      <c r="A10" s="90"/>
      <c r="B10" s="91"/>
      <c r="C10" s="48"/>
      <c r="D10" s="49" t="s">
        <v>29</v>
      </c>
      <c r="E10" s="50">
        <v>40</v>
      </c>
      <c r="F10" s="44">
        <v>0</v>
      </c>
      <c r="G10" s="45">
        <f t="shared" si="0"/>
        <v>0</v>
      </c>
      <c r="H10" s="46"/>
      <c r="I10" s="45">
        <f t="shared" si="1"/>
        <v>0</v>
      </c>
      <c r="J10" s="45">
        <f t="shared" si="2"/>
        <v>0</v>
      </c>
    </row>
    <row r="11" spans="1:10" ht="46.15" customHeight="1" x14ac:dyDescent="0.2">
      <c r="A11" s="9">
        <v>4</v>
      </c>
      <c r="B11" s="51" t="s">
        <v>30</v>
      </c>
      <c r="C11" s="51"/>
      <c r="D11" s="52" t="s">
        <v>31</v>
      </c>
      <c r="E11" s="53">
        <v>500</v>
      </c>
      <c r="F11" s="54">
        <v>0</v>
      </c>
      <c r="G11" s="15">
        <f t="shared" si="0"/>
        <v>0</v>
      </c>
      <c r="H11" s="16"/>
      <c r="I11" s="15">
        <f t="shared" si="1"/>
        <v>0</v>
      </c>
      <c r="J11" s="15">
        <f t="shared" si="2"/>
        <v>0</v>
      </c>
    </row>
    <row r="12" spans="1:10" ht="98.45" customHeight="1" x14ac:dyDescent="0.2">
      <c r="A12" s="9">
        <v>5</v>
      </c>
      <c r="B12" s="55" t="s">
        <v>32</v>
      </c>
      <c r="C12" s="55"/>
      <c r="D12" s="56" t="s">
        <v>33</v>
      </c>
      <c r="E12" s="50">
        <v>700</v>
      </c>
      <c r="F12" s="44">
        <v>0</v>
      </c>
      <c r="G12" s="45">
        <f t="shared" si="0"/>
        <v>0</v>
      </c>
      <c r="H12" s="46"/>
      <c r="I12" s="45">
        <f t="shared" si="1"/>
        <v>0</v>
      </c>
      <c r="J12" s="45">
        <f t="shared" si="2"/>
        <v>0</v>
      </c>
    </row>
    <row r="13" spans="1:10" ht="59.65" customHeight="1" x14ac:dyDescent="0.2">
      <c r="A13" s="9">
        <v>6</v>
      </c>
      <c r="B13" s="57" t="s">
        <v>34</v>
      </c>
      <c r="C13" s="41"/>
      <c r="D13" s="50" t="s">
        <v>35</v>
      </c>
      <c r="E13" s="50">
        <v>70</v>
      </c>
      <c r="F13" s="44">
        <v>0</v>
      </c>
      <c r="G13" s="45">
        <f t="shared" si="0"/>
        <v>0</v>
      </c>
      <c r="H13" s="46"/>
      <c r="I13" s="45">
        <f t="shared" si="1"/>
        <v>0</v>
      </c>
      <c r="J13" s="45">
        <f t="shared" si="2"/>
        <v>0</v>
      </c>
    </row>
    <row r="14" spans="1:10" ht="84.2" customHeight="1" x14ac:dyDescent="0.2">
      <c r="A14" s="9">
        <v>7</v>
      </c>
      <c r="B14" s="58" t="s">
        <v>36</v>
      </c>
      <c r="C14" s="41"/>
      <c r="D14" s="50" t="s">
        <v>37</v>
      </c>
      <c r="E14" s="50">
        <v>300</v>
      </c>
      <c r="F14" s="44">
        <v>0</v>
      </c>
      <c r="G14" s="45">
        <f t="shared" si="0"/>
        <v>0</v>
      </c>
      <c r="H14" s="46"/>
      <c r="I14" s="45">
        <f t="shared" si="1"/>
        <v>0</v>
      </c>
      <c r="J14" s="45">
        <f t="shared" si="2"/>
        <v>0</v>
      </c>
    </row>
    <row r="15" spans="1:10" ht="117.95" customHeight="1" x14ac:dyDescent="0.2">
      <c r="A15" s="9">
        <v>8</v>
      </c>
      <c r="B15" s="59" t="s">
        <v>38</v>
      </c>
      <c r="C15" s="60"/>
      <c r="D15" s="61" t="s">
        <v>39</v>
      </c>
      <c r="E15" s="61">
        <v>110</v>
      </c>
      <c r="F15" s="44">
        <v>0</v>
      </c>
      <c r="G15" s="45">
        <f t="shared" si="0"/>
        <v>0</v>
      </c>
      <c r="H15" s="46"/>
      <c r="I15" s="45">
        <f t="shared" si="1"/>
        <v>0</v>
      </c>
      <c r="J15" s="45">
        <f t="shared" si="2"/>
        <v>0</v>
      </c>
    </row>
    <row r="16" spans="1:10" ht="55.7" customHeight="1" x14ac:dyDescent="0.2">
      <c r="A16" s="9">
        <v>9</v>
      </c>
      <c r="B16" s="51" t="s">
        <v>40</v>
      </c>
      <c r="C16" s="41"/>
      <c r="D16" s="47" t="s">
        <v>37</v>
      </c>
      <c r="E16" s="62">
        <v>220</v>
      </c>
      <c r="F16" s="44">
        <v>0</v>
      </c>
      <c r="G16" s="45">
        <f t="shared" si="0"/>
        <v>0</v>
      </c>
      <c r="H16" s="46"/>
      <c r="I16" s="45">
        <f t="shared" si="1"/>
        <v>0</v>
      </c>
      <c r="J16" s="45">
        <f t="shared" si="2"/>
        <v>0</v>
      </c>
    </row>
    <row r="17" spans="1:10" ht="64.150000000000006" customHeight="1" x14ac:dyDescent="0.2">
      <c r="A17" s="9">
        <v>10</v>
      </c>
      <c r="B17" s="48" t="s">
        <v>41</v>
      </c>
      <c r="C17" s="48"/>
      <c r="D17" s="63" t="s">
        <v>42</v>
      </c>
      <c r="E17" s="50">
        <v>60</v>
      </c>
      <c r="F17" s="44">
        <v>0</v>
      </c>
      <c r="G17" s="45">
        <f t="shared" si="0"/>
        <v>0</v>
      </c>
      <c r="H17" s="46"/>
      <c r="I17" s="45">
        <f t="shared" si="1"/>
        <v>0</v>
      </c>
      <c r="J17" s="45">
        <f t="shared" si="2"/>
        <v>0</v>
      </c>
    </row>
    <row r="18" spans="1:10" ht="79.150000000000006" customHeight="1" x14ac:dyDescent="0.2">
      <c r="A18" s="9">
        <v>11</v>
      </c>
      <c r="B18" s="64" t="s">
        <v>43</v>
      </c>
      <c r="C18" s="57"/>
      <c r="D18" s="56" t="s">
        <v>33</v>
      </c>
      <c r="E18" s="50">
        <v>100</v>
      </c>
      <c r="F18" s="44">
        <v>0</v>
      </c>
      <c r="G18" s="45">
        <f t="shared" si="0"/>
        <v>0</v>
      </c>
      <c r="H18" s="46"/>
      <c r="I18" s="45">
        <f t="shared" si="1"/>
        <v>0</v>
      </c>
      <c r="J18" s="45">
        <f t="shared" si="2"/>
        <v>0</v>
      </c>
    </row>
    <row r="19" spans="1:10" ht="49.35" customHeight="1" x14ac:dyDescent="0.2">
      <c r="A19" s="9">
        <v>12</v>
      </c>
      <c r="B19" s="48" t="s">
        <v>44</v>
      </c>
      <c r="C19" s="48"/>
      <c r="D19" s="50" t="s">
        <v>45</v>
      </c>
      <c r="E19" s="43">
        <v>80</v>
      </c>
      <c r="F19" s="44">
        <v>0</v>
      </c>
      <c r="G19" s="45">
        <f t="shared" si="0"/>
        <v>0</v>
      </c>
      <c r="H19" s="46"/>
      <c r="I19" s="45">
        <f t="shared" si="1"/>
        <v>0</v>
      </c>
      <c r="J19" s="45">
        <f t="shared" si="2"/>
        <v>0</v>
      </c>
    </row>
    <row r="20" spans="1:10" ht="16.899999999999999" customHeight="1" x14ac:dyDescent="0.2">
      <c r="A20" s="30"/>
      <c r="B20" s="65"/>
      <c r="C20" s="65"/>
      <c r="D20" s="66"/>
      <c r="E20" s="66"/>
      <c r="F20" s="67"/>
      <c r="G20" s="68"/>
      <c r="H20" s="69" t="s">
        <v>16</v>
      </c>
      <c r="I20" s="70">
        <f>SUM(I7:I19)</f>
        <v>0</v>
      </c>
      <c r="J20" s="70">
        <f>SUM(J7:J19)</f>
        <v>0</v>
      </c>
    </row>
  </sheetData>
  <sheetProtection selectLockedCells="1" selectUnlockedCells="1"/>
  <mergeCells count="3">
    <mergeCell ref="G1:J2"/>
    <mergeCell ref="A9:A10"/>
    <mergeCell ref="B9:B10"/>
  </mergeCells>
  <dataValidations count="1">
    <dataValidation type="list" allowBlank="1" showErrorMessage="1" sqref="H11">
      <formula1>stawkaVAT</formula1>
      <formula2>0</formula2>
    </dataValidation>
  </dataValidations>
  <pageMargins left="0.25486111111111109" right="0.2013888888888889" top="0.23055555555555557" bottom="0.18958333333333333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B18" sqref="B18"/>
    </sheetView>
  </sheetViews>
  <sheetFormatPr defaultRowHeight="12.75" customHeight="1" x14ac:dyDescent="0.2"/>
  <cols>
    <col min="1" max="1" width="3.7109375" customWidth="1"/>
    <col min="2" max="2" width="54.85546875" customWidth="1"/>
    <col min="3" max="4" width="9.7109375" customWidth="1"/>
    <col min="6" max="6" width="13.7109375" customWidth="1"/>
    <col min="7" max="7" width="13.5703125" customWidth="1"/>
    <col min="9" max="9" width="10.7109375" customWidth="1"/>
    <col min="10" max="10" width="11.140625" customWidth="1"/>
  </cols>
  <sheetData>
    <row r="1" spans="1:10" ht="12.75" customHeight="1" x14ac:dyDescent="0.2">
      <c r="G1" s="89" t="s">
        <v>46</v>
      </c>
      <c r="H1" s="89"/>
      <c r="I1" s="89"/>
      <c r="J1" s="89"/>
    </row>
    <row r="2" spans="1:10" ht="12.75" customHeight="1" x14ac:dyDescent="0.2">
      <c r="G2" s="89"/>
      <c r="H2" s="89"/>
      <c r="I2" s="89"/>
      <c r="J2" s="89"/>
    </row>
    <row r="4" spans="1:10" ht="27.75" customHeight="1" x14ac:dyDescent="0.2">
      <c r="A4" s="1"/>
      <c r="B4" s="38"/>
      <c r="C4" s="38"/>
      <c r="D4" s="1"/>
      <c r="E4" s="1"/>
      <c r="F4" s="1"/>
      <c r="G4" s="1"/>
      <c r="H4" s="1"/>
      <c r="I4" s="1"/>
      <c r="J4" s="1"/>
    </row>
    <row r="5" spans="1:10" ht="33" customHeight="1" x14ac:dyDescent="0.2">
      <c r="A5" s="2"/>
      <c r="B5" s="3" t="s">
        <v>59</v>
      </c>
      <c r="C5" s="3"/>
      <c r="D5" s="4"/>
      <c r="E5" s="4"/>
      <c r="F5" s="4"/>
      <c r="G5" s="4"/>
      <c r="H5" s="4"/>
      <c r="I5" s="4"/>
      <c r="J5" s="4"/>
    </row>
    <row r="6" spans="1:10" ht="61.15" customHeight="1" x14ac:dyDescent="0.2">
      <c r="A6" s="40" t="s">
        <v>2</v>
      </c>
      <c r="B6" s="7" t="s">
        <v>3</v>
      </c>
      <c r="C6" s="7" t="s">
        <v>20</v>
      </c>
      <c r="D6" s="6" t="s">
        <v>5</v>
      </c>
      <c r="E6" s="6" t="s">
        <v>6</v>
      </c>
      <c r="F6" s="7" t="s">
        <v>21</v>
      </c>
      <c r="G6" s="8" t="s">
        <v>22</v>
      </c>
      <c r="H6" s="7" t="s">
        <v>9</v>
      </c>
      <c r="I6" s="8" t="s">
        <v>10</v>
      </c>
      <c r="J6" s="8" t="s">
        <v>11</v>
      </c>
    </row>
    <row r="7" spans="1:10" ht="75.75" customHeight="1" x14ac:dyDescent="0.2">
      <c r="A7" s="9">
        <v>1</v>
      </c>
      <c r="B7" s="71" t="s">
        <v>47</v>
      </c>
      <c r="C7" s="71"/>
      <c r="D7" s="72" t="s">
        <v>48</v>
      </c>
      <c r="E7" s="73">
        <v>120</v>
      </c>
      <c r="F7" s="74">
        <v>0</v>
      </c>
      <c r="G7" s="15">
        <f>F7*(1+H7)</f>
        <v>0</v>
      </c>
      <c r="H7" s="16"/>
      <c r="I7" s="15">
        <f>E7*F7</f>
        <v>0</v>
      </c>
      <c r="J7" s="15">
        <f>I7*(1+H7)</f>
        <v>0</v>
      </c>
    </row>
    <row r="8" spans="1:10" ht="44.1" customHeight="1" x14ac:dyDescent="0.2">
      <c r="A8" s="9">
        <v>2</v>
      </c>
      <c r="B8" s="51" t="s">
        <v>49</v>
      </c>
      <c r="C8" s="51"/>
      <c r="D8" s="72" t="s">
        <v>48</v>
      </c>
      <c r="E8" s="75">
        <v>50</v>
      </c>
      <c r="F8" s="14">
        <v>0</v>
      </c>
      <c r="G8" s="15">
        <f>F8*(1+H8)</f>
        <v>0</v>
      </c>
      <c r="H8" s="76"/>
      <c r="I8" s="15">
        <f>E8*F8</f>
        <v>0</v>
      </c>
      <c r="J8" s="15">
        <f>I8*(1+H8)</f>
        <v>0</v>
      </c>
    </row>
    <row r="9" spans="1:10" ht="77.650000000000006" customHeight="1" x14ac:dyDescent="0.2">
      <c r="A9" s="9">
        <v>3</v>
      </c>
      <c r="B9" s="77" t="s">
        <v>50</v>
      </c>
      <c r="C9" s="77"/>
      <c r="D9" s="78" t="s">
        <v>51</v>
      </c>
      <c r="E9" s="73">
        <v>150</v>
      </c>
      <c r="F9" s="74">
        <v>0</v>
      </c>
      <c r="G9" s="15">
        <f>F9*(1+H9)</f>
        <v>0</v>
      </c>
      <c r="H9" s="16"/>
      <c r="I9" s="15">
        <f>E9*F9</f>
        <v>0</v>
      </c>
      <c r="J9" s="15">
        <f>I9*(1+H9)</f>
        <v>0</v>
      </c>
    </row>
    <row r="10" spans="1:10" ht="17.850000000000001" customHeight="1" x14ac:dyDescent="0.2">
      <c r="A10" s="9">
        <v>4</v>
      </c>
      <c r="B10" s="79" t="s">
        <v>52</v>
      </c>
      <c r="C10" s="77"/>
      <c r="D10" s="78" t="s">
        <v>53</v>
      </c>
      <c r="E10" s="73">
        <v>7</v>
      </c>
      <c r="F10" s="74">
        <v>0</v>
      </c>
      <c r="G10" s="15">
        <f>F10*(1+H10)</f>
        <v>0</v>
      </c>
      <c r="H10" s="16"/>
      <c r="I10" s="15">
        <f>E10*F10</f>
        <v>0</v>
      </c>
      <c r="J10" s="15">
        <f>I10*(1+H10)</f>
        <v>0</v>
      </c>
    </row>
    <row r="11" spans="1:10" ht="17.100000000000001" customHeight="1" x14ac:dyDescent="0.2">
      <c r="A11" s="30"/>
      <c r="B11" s="80"/>
      <c r="C11" s="80"/>
      <c r="D11" s="81"/>
      <c r="E11" s="81"/>
      <c r="F11" s="82"/>
      <c r="G11" s="83"/>
      <c r="H11" s="36" t="s">
        <v>16</v>
      </c>
      <c r="I11" s="37">
        <f>SUM(I7:I9)</f>
        <v>0</v>
      </c>
      <c r="J11" s="37">
        <f>SUM(J7:J9)</f>
        <v>0</v>
      </c>
    </row>
    <row r="13" spans="1:10" ht="14.65" customHeight="1" x14ac:dyDescent="0.2"/>
    <row r="22" ht="9" customHeight="1" x14ac:dyDescent="0.2"/>
    <row r="23" ht="7.5" customHeight="1" x14ac:dyDescent="0.2"/>
    <row r="24" ht="8.25" customHeight="1" x14ac:dyDescent="0.2"/>
    <row r="25" ht="7.5" customHeight="1" x14ac:dyDescent="0.2"/>
    <row r="26" ht="9.75" customHeight="1" x14ac:dyDescent="0.2"/>
    <row r="27" ht="9" customHeight="1" x14ac:dyDescent="0.2"/>
    <row r="28" ht="7.5" customHeight="1" x14ac:dyDescent="0.2"/>
    <row r="29" ht="7.5" customHeight="1" x14ac:dyDescent="0.2"/>
    <row r="30" ht="8.25" customHeight="1" x14ac:dyDescent="0.2"/>
    <row r="31" ht="21.6" customHeight="1" x14ac:dyDescent="0.2"/>
    <row r="35" ht="11.85" customHeight="1" x14ac:dyDescent="0.2"/>
    <row r="36" ht="11.85" customHeight="1" x14ac:dyDescent="0.2"/>
  </sheetData>
  <sheetProtection selectLockedCells="1" selectUnlockedCells="1"/>
  <mergeCells count="1">
    <mergeCell ref="G1:J2"/>
  </mergeCells>
  <dataValidations count="1">
    <dataValidation type="list" allowBlank="1" showErrorMessage="1" sqref="H7 H9:H10">
      <formula1>NA()</formula1>
      <formula2>0</formula2>
    </dataValidation>
  </dataValidations>
  <pageMargins left="0.24444444444444444" right="0.24444444444444444" top="0.59583333333333333" bottom="0.78749999999999998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workbookViewId="0">
      <selection activeCell="F18" sqref="F18"/>
    </sheetView>
  </sheetViews>
  <sheetFormatPr defaultRowHeight="12.75" x14ac:dyDescent="0.2"/>
  <cols>
    <col min="1" max="1" width="2.7109375" customWidth="1"/>
    <col min="2" max="2" width="34.7109375" customWidth="1"/>
    <col min="3" max="3" width="13.28515625" customWidth="1"/>
    <col min="4" max="4" width="11.28515625" customWidth="1"/>
    <col min="6" max="6" width="13.5703125" customWidth="1"/>
    <col min="7" max="7" width="13.42578125" customWidth="1"/>
    <col min="9" max="9" width="10.5703125" customWidth="1"/>
    <col min="10" max="10" width="11" customWidth="1"/>
  </cols>
  <sheetData>
    <row r="1" spans="1:10" x14ac:dyDescent="0.2">
      <c r="G1" s="89" t="s">
        <v>54</v>
      </c>
      <c r="H1" s="89"/>
      <c r="I1" s="89"/>
      <c r="J1" s="89"/>
    </row>
    <row r="2" spans="1:10" x14ac:dyDescent="0.2">
      <c r="G2" s="89"/>
      <c r="H2" s="89"/>
      <c r="I2" s="89"/>
      <c r="J2" s="89"/>
    </row>
    <row r="4" spans="1:10" ht="27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3.35" customHeight="1" x14ac:dyDescent="0.2">
      <c r="A5" s="2"/>
      <c r="B5" s="3" t="s">
        <v>55</v>
      </c>
      <c r="C5" s="3"/>
      <c r="D5" s="4"/>
      <c r="E5" s="4"/>
      <c r="F5" s="4"/>
      <c r="G5" s="4"/>
      <c r="H5" s="4"/>
      <c r="I5" s="4"/>
      <c r="J5" s="4"/>
    </row>
    <row r="6" spans="1:10" ht="51.75" customHeight="1" x14ac:dyDescent="0.2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8" t="s">
        <v>8</v>
      </c>
      <c r="H6" s="7" t="s">
        <v>9</v>
      </c>
      <c r="I6" s="8" t="s">
        <v>10</v>
      </c>
      <c r="J6" s="8" t="s">
        <v>11</v>
      </c>
    </row>
    <row r="7" spans="1:10" ht="43.35" customHeight="1" x14ac:dyDescent="0.2">
      <c r="A7" s="9">
        <v>1</v>
      </c>
      <c r="B7" s="84" t="s">
        <v>56</v>
      </c>
      <c r="C7" s="11"/>
      <c r="D7" s="85" t="s">
        <v>57</v>
      </c>
      <c r="E7" s="13">
        <v>3100</v>
      </c>
      <c r="F7" s="14">
        <v>0</v>
      </c>
      <c r="G7" s="21">
        <f>ROUND(F7*(1+H7),2)</f>
        <v>0</v>
      </c>
      <c r="H7" s="16"/>
      <c r="I7" s="21">
        <f>(ROUND(F7*E7,2))</f>
        <v>0</v>
      </c>
      <c r="J7" s="21">
        <f>ROUND(I7*(1+H7),2)</f>
        <v>0</v>
      </c>
    </row>
    <row r="8" spans="1:10" ht="73.349999999999994" customHeight="1" x14ac:dyDescent="0.2">
      <c r="A8" s="9">
        <v>2</v>
      </c>
      <c r="B8" s="23" t="s">
        <v>58</v>
      </c>
      <c r="C8" s="11"/>
      <c r="D8" s="25" t="s">
        <v>57</v>
      </c>
      <c r="E8" s="26">
        <v>3000</v>
      </c>
      <c r="F8" s="27">
        <v>0</v>
      </c>
      <c r="G8" s="28">
        <f>ROUND(F8*(1+H8),2)</f>
        <v>0</v>
      </c>
      <c r="H8" s="16"/>
      <c r="I8" s="29">
        <f>(ROUND(F8*E8,2))</f>
        <v>0</v>
      </c>
      <c r="J8" s="21">
        <f>ROUND(I8*(1+H8),2)</f>
        <v>0</v>
      </c>
    </row>
    <row r="9" spans="1:10" ht="17.649999999999999" customHeight="1" x14ac:dyDescent="0.2">
      <c r="A9" s="30"/>
      <c r="B9" s="86"/>
      <c r="C9" s="87"/>
      <c r="D9" s="75"/>
      <c r="E9" s="75"/>
      <c r="F9" s="14"/>
      <c r="G9" s="15"/>
      <c r="H9" s="36" t="s">
        <v>16</v>
      </c>
      <c r="I9" s="37">
        <f>SUM(I7:I8)</f>
        <v>0</v>
      </c>
      <c r="J9" s="37">
        <f>SUM(J7:J8)</f>
        <v>0</v>
      </c>
    </row>
    <row r="10" spans="1:10" x14ac:dyDescent="0.2">
      <c r="B10" s="88"/>
    </row>
    <row r="11" spans="1:10" x14ac:dyDescent="0.2">
      <c r="B11" s="88"/>
    </row>
    <row r="12" spans="1:10" x14ac:dyDescent="0.2">
      <c r="B12" s="88"/>
    </row>
    <row r="13" spans="1:10" x14ac:dyDescent="0.2">
      <c r="B13" s="86"/>
    </row>
  </sheetData>
  <sheetProtection selectLockedCells="1" selectUnlockedCells="1"/>
  <mergeCells count="1">
    <mergeCell ref="G1:J2"/>
  </mergeCells>
  <dataValidations count="2">
    <dataValidation type="list" operator="equal" allowBlank="1" showErrorMessage="1" sqref="H8">
      <formula1>"#NAZWA?"</formula1>
      <formula2>0</formula2>
    </dataValidation>
    <dataValidation type="list" operator="equal" allowBlank="1" showErrorMessage="1" sqref="H7">
      <formula1>NA()</formula1>
      <formula2>0</formula2>
    </dataValidation>
  </dataValidations>
  <pageMargins left="0.49583333333333335" right="0.60277777777777775" top="0.46736111111111112" bottom="0.78749999999999998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</vt:lpstr>
      <vt:lpstr>Pakiet 2</vt:lpstr>
      <vt:lpstr>Pakiet 3</vt:lpstr>
      <vt:lpstr>Pakiet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Bauer-Dołęgowska Małgorzata</dc:creator>
  <cp:lastModifiedBy>Bauer-Dołęgowska Małgorzata</cp:lastModifiedBy>
  <cp:lastPrinted>2020-12-11T12:12:11Z</cp:lastPrinted>
  <dcterms:created xsi:type="dcterms:W3CDTF">2020-12-11T12:12:30Z</dcterms:created>
  <dcterms:modified xsi:type="dcterms:W3CDTF">2020-12-11T12:12:30Z</dcterms:modified>
</cp:coreProperties>
</file>