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.lyszczarcz\Desktop\Zamówienia\Zamówienia BZP\PRZETARGI\2019\69.2019 wyroby medyczne_OKO\Na Stronę\"/>
    </mc:Choice>
  </mc:AlternateContent>
  <xr:revisionPtr revIDLastSave="0" documentId="13_ncr:1_{5040A20C-A7C9-4DFF-91E2-6C4D952DC5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 a-c" sheetId="10" r:id="rId1"/>
  </sheets>
  <definedNames>
    <definedName name="_xlnm._FilterDatabase" localSheetId="0" hidden="1">'formularz a-c'!$A$1:$L$49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0" l="1"/>
  <c r="I38" i="10" l="1"/>
  <c r="J38" i="10" s="1"/>
  <c r="J39" i="10" s="1"/>
  <c r="G38" i="10"/>
  <c r="I31" i="10"/>
  <c r="J31" i="10" s="1"/>
  <c r="G31" i="10"/>
  <c r="I30" i="10"/>
  <c r="G30" i="10"/>
  <c r="I21" i="10"/>
  <c r="J21" i="10" s="1"/>
  <c r="G21" i="10"/>
  <c r="I20" i="10"/>
  <c r="J20" i="10" s="1"/>
  <c r="G20" i="10"/>
  <c r="I19" i="10"/>
  <c r="J19" i="10" s="1"/>
  <c r="G19" i="10"/>
  <c r="I18" i="10"/>
  <c r="J18" i="10" s="1"/>
  <c r="G18" i="10"/>
  <c r="I17" i="10"/>
  <c r="J17" i="10" s="1"/>
  <c r="G17" i="10"/>
  <c r="I16" i="10"/>
  <c r="J16" i="10" s="1"/>
  <c r="G16" i="10"/>
  <c r="I15" i="10"/>
  <c r="J15" i="10" s="1"/>
  <c r="G15" i="10"/>
  <c r="I14" i="10"/>
  <c r="J14" i="10" s="1"/>
  <c r="G14" i="10"/>
  <c r="I13" i="10"/>
  <c r="J13" i="10" s="1"/>
  <c r="G13" i="10"/>
  <c r="I12" i="10"/>
  <c r="J12" i="10" s="1"/>
  <c r="G12" i="10"/>
  <c r="I11" i="10"/>
  <c r="G11" i="10"/>
  <c r="I5" i="10"/>
  <c r="J5" i="10" s="1"/>
  <c r="J6" i="10" s="1"/>
  <c r="G5" i="10"/>
  <c r="I22" i="10" l="1"/>
  <c r="J11" i="10"/>
  <c r="J22" i="10" s="1"/>
  <c r="I6" i="10"/>
  <c r="I39" i="10"/>
  <c r="I32" i="10"/>
  <c r="J30" i="10"/>
  <c r="J32" i="10" s="1"/>
</calcChain>
</file>

<file path=xl/sharedStrings.xml><?xml version="1.0" encoding="utf-8"?>
<sst xmlns="http://schemas.openxmlformats.org/spreadsheetml/2006/main" count="110" uniqueCount="57">
  <si>
    <t>L.p.</t>
  </si>
  <si>
    <t>Pakiet</t>
  </si>
  <si>
    <t>Opis przedmiotu zamówienia</t>
  </si>
  <si>
    <t>Rozmiar</t>
  </si>
  <si>
    <t>J.m.</t>
  </si>
  <si>
    <t>Ilość</t>
  </si>
  <si>
    <t xml:space="preserve"> Cena jednostkowa netto    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</si>
  <si>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</si>
  <si>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</si>
  <si>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</si>
  <si>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</si>
  <si>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</si>
  <si>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</si>
  <si>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Nr Umowy</t>
  </si>
  <si>
    <t>op. 6 szt.</t>
  </si>
  <si>
    <t>Razem</t>
  </si>
  <si>
    <t>………………………………………..</t>
  </si>
  <si>
    <t>podpis</t>
  </si>
  <si>
    <t>szt.</t>
  </si>
  <si>
    <t>Jednorazowy metalowy trokar z ostrą prowadnicą typu MVR, z silikonowym zaworem zamykającym. Możliwość wielokrotnego zdejmowania i zakładania silikonowego zaworu. Prowadnica zakończona miarką 3 i 4mm. Pakowane pojedyńczo.</t>
  </si>
  <si>
    <t>23G , 25 G</t>
  </si>
  <si>
    <t>Jednorazowe mikronożyczki do witrektomii , wertykalne, zagięte, ostrza ostro zakończone, dolne ostrze zaokraglone.</t>
  </si>
  <si>
    <t>23G; 0,6 mm</t>
  </si>
  <si>
    <t xml:space="preserve">Jednorazowa sonda stepped z zagiętą elastyczną końcówką </t>
  </si>
  <si>
    <t>25G</t>
  </si>
  <si>
    <t xml:space="preserve">Jednorazowe światłowody żyrandolowe podwójne, na każdym koncu silikonowy stoper, w zestawie nóż/prowadnica do sklerotomii </t>
  </si>
  <si>
    <t>27G</t>
  </si>
  <si>
    <t xml:space="preserve">op.
6szt. </t>
  </si>
  <si>
    <t>Jednorazowy zestaw do podawania/usuwania oleju. Z drenem sprężonego powietrza, strzykawką, gumowym tłokiem</t>
  </si>
  <si>
    <t xml:space="preserve"> 23-25G</t>
  </si>
  <si>
    <t>Jednorazowa igła fletowa z aktywną aspiracją</t>
  </si>
  <si>
    <t>Trokar z prowadnicą 23 G 1272.EDPP6
25 G 1272.EDPP5</t>
  </si>
  <si>
    <t xml:space="preserve">23G, 25G, </t>
  </si>
  <si>
    <t>Jednorazowe mikronożyczki poziome, zagięte zgodnie z krzywizną siatkówki 23G/0,6mm. Długość całkowita 150mm, końcówka 32mm, średnica rekojeści 16,5mm</t>
  </si>
  <si>
    <t>szt</t>
  </si>
  <si>
    <t>Jednorazowa mikropęseta ząbkowana 23G/0,6mm. Długość całkowita 150mm, końcówka 32mm, średnica rekojeści 16,5mm</t>
  </si>
  <si>
    <t>Jednorazowa miotełka silikonowa pokryta pyłem diamentowym typu "tano" 23G/0,6mm.</t>
  </si>
  <si>
    <t>23 G</t>
  </si>
  <si>
    <t xml:space="preserve">   Cena jednostkowa netto      </t>
  </si>
  <si>
    <t>op. 5 szt.</t>
  </si>
  <si>
    <t xml:space="preserve">Soczewka przedniokomorowa,dwuwypukła, afakijna, wykonana z PMMA, hapteny - typu Iris Claw fiksacja tęczówkowa, 
długość całkowita 8,5 mm,
szerokość optyki : 5 mm, 
stała A : 114,6 -115,0 </t>
  </si>
  <si>
    <t xml:space="preserve">zakres mocy:  
+2 - +30 D co 1,0 D w tym +15,5-+24,5 D co 0,5 D
</t>
  </si>
  <si>
    <t>20 G, 6 mm</t>
  </si>
  <si>
    <t>op. 12 szt.</t>
  </si>
  <si>
    <t>Wpust przedni - Kaniula infuzyjna do podszycia, jednorazowa</t>
  </si>
  <si>
    <t>Zestaw materiałów do witrektomii tylnej w skład którego wchodzą: 
1. Światłowód ścięty; kaseta z workiem odciekowym 0,5l; dreny I/A płyn/powietrze; soft tip 23G; kapsulotom; zestaw fako 2,2 (igła,klucz,rękaw irygacyjny); kaniula do hydrodysekcji; kaniula infuzyjna; 2 kaniule do podawania leków i barwników 26G x0,45mm x 32mm; kaniula do polewania 21Gx0,8 x 0,2mm; dren do wymuszonej infuzji VGPC; osłonka na ekran, trokary zastawkowe 23G, jałowy
2. Zestaw zawierający: obłożenie na stół; obłożenie na pacjenta z otworem; obłożenie na stolik Mayo; 2 podłokietniki; 2 fartuchy XL z ręcznikiem; 2 strzykawki 5 ml-3 cz; 2 kubeczki; pojemnik plastikowy; opatrunek na oko; 5 kompresów włókninowych; 10 strzykawek do osuszenia p/op. jałowy, pakowany osobno</t>
  </si>
  <si>
    <t>Zestaw materiałów do witrektomii tylnej w skład którego wchodzą:
1. Witrektom 8000cięć/min; światłowód ścięty; kaseta z workiem odciekowym 0,5l; dreny I/A płyn/powietrze; soft tip 25G; kapsulotom; zestaw fako 2,2 (igła, klucz, rękaw irygacyjny); kaniula do hydrodysekcji; kaniula do podawania oleju 7mm; 2 kaniule do podawania leków i barwników 26G x0,45mm x 32mm; kaniula do polewania 21Gx0,8 x 0,2mm; 1 x dren do wymuszonej infuzji VGPC; osłonka na ekran; osłonka na tacę narzędziową; konektor luer lock m/m, konektor luer lock ż/ż; zestaw trokarów (one step) z zastawkami oraz kaniulą infuzyjną, jałowy
2. Zestaw zawierający: obłożenie na stół; obłożenie na pacjenta z otworem; obłożenie na stolik Mayo; 2 podłokietniki; 2 fartuchy XL z ręcznikiem; 2 strzykawki 5 ml-3 cz; 2 kubeczki; pojemnik plastikowy; opatrunek na oko; 5 kompresów włókninowych; 10 strzykawek do osuszenia p/op. jałowy, pakowany osobno</t>
  </si>
  <si>
    <t>Jednorazowy witrektom wykonujący ok 8000 cięć/min +</t>
  </si>
  <si>
    <t>Soczewka przedniokomorowa wykonana z PMMA</t>
  </si>
  <si>
    <t xml:space="preserve">Zestawy oraz akcesoria jednorazowe  kompatybilne z  aparatem do witrektomii i operacji zaćmy DORC EVA </t>
  </si>
  <si>
    <t>Nici chirurgiczne okulistyczne jedwabne</t>
  </si>
  <si>
    <t>Akcesoria kompatybilne z  aparatem DORC EVA</t>
  </si>
  <si>
    <t>Asortyment kompatybilny z aparatem DORC EVA</t>
  </si>
  <si>
    <t>Asortyment jednorazowy do aparatu DORC EVA</t>
  </si>
  <si>
    <t xml:space="preserve">Nić chir. - jedwab , igła szpatułka (lancetowata) 340 mikr.1/4koła </t>
  </si>
  <si>
    <t>dł.igły 2 x 8 mm
USP 6/0 
dł.nici 45cm</t>
  </si>
  <si>
    <t xml:space="preserve">Ilość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</si>
</sst>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&quot; &quot;@&quot; &quot;"/>
    <numFmt numFmtId="165" formatCode="#,##0.00\ &quot;zł&quot;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10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Arial CE"/>
      <charset val="238"/>
    </font>
    <font>
      <sz val="10"/>
      <name val="Arial CE"/>
      <charset val="238"/>
    </font>
    <font>
      <sz val="7.5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7.5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sz val="10"/>
      <name val="Helv"/>
      <charset val="204"/>
    </font>
    <font>
      <sz val="10"/>
      <name val="Arial"/>
      <family val="2"/>
      <charset val="238"/>
    </font>
    <font>
      <sz val="7.5"/>
      <color rgb="FF008000"/>
      <name val="Calibri"/>
      <family val="2"/>
      <charset val="238"/>
      <scheme val="minor"/>
    </font>
    <font>
      <i/>
      <sz val="7.5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14" fillId="0" borderId="0"/>
    <xf numFmtId="0" fontId="15" fillId="0" borderId="0"/>
    <xf numFmtId="44" fontId="5" fillId="0" borderId="0" applyFont="0" applyFill="0" applyBorder="0" applyAlignment="0" applyProtection="0"/>
  </cellStyleXfs>
  <cellXfs count="136">
    <xf numFmtId="0" fontId="0" fillId="0" borderId="0" xfId="0"/>
    <xf numFmtId="165" fontId="3" fillId="0" borderId="1" xfId="2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3" fontId="9" fillId="0" borderId="0" xfId="1" applyNumberFormat="1" applyFont="1" applyAlignment="1">
      <alignment horizontal="center" vertical="center" wrapText="1"/>
    </xf>
    <xf numFmtId="164" fontId="9" fillId="0" borderId="0" xfId="1" applyNumberFormat="1" applyFont="1" applyAlignment="1">
      <alignment horizontal="right" vertical="center" wrapText="1"/>
    </xf>
    <xf numFmtId="165" fontId="9" fillId="2" borderId="0" xfId="1" applyNumberFormat="1" applyFont="1" applyFill="1" applyAlignment="1">
      <alignment horizontal="center" vertical="center" wrapText="1"/>
    </xf>
    <xf numFmtId="9" fontId="9" fillId="2" borderId="0" xfId="1" applyNumberFormat="1" applyFont="1" applyFill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44" fontId="11" fillId="0" borderId="5" xfId="0" applyNumberFormat="1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9" fontId="9" fillId="2" borderId="0" xfId="0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64" fontId="9" fillId="0" borderId="1" xfId="1" applyNumberFormat="1" applyFont="1" applyBorder="1" applyAlignment="1">
      <alignment horizontal="right" vertical="center" wrapText="1"/>
    </xf>
    <xf numFmtId="0" fontId="12" fillId="0" borderId="1" xfId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3" fillId="0" borderId="0" xfId="1" applyFont="1"/>
    <xf numFmtId="0" fontId="12" fillId="0" borderId="0" xfId="1" applyFont="1"/>
    <xf numFmtId="0" fontId="13" fillId="0" borderId="0" xfId="0" applyFont="1"/>
    <xf numFmtId="0" fontId="12" fillId="0" borderId="0" xfId="1" applyFont="1" applyBorder="1" applyAlignment="1">
      <alignment vertical="center" wrapText="1"/>
    </xf>
    <xf numFmtId="0" fontId="12" fillId="0" borderId="0" xfId="1" applyFont="1" applyAlignment="1">
      <alignment horizontal="center"/>
    </xf>
    <xf numFmtId="0" fontId="10" fillId="0" borderId="0" xfId="1" applyFont="1"/>
    <xf numFmtId="0" fontId="9" fillId="0" borderId="0" xfId="1" applyFont="1"/>
    <xf numFmtId="165" fontId="12" fillId="0" borderId="0" xfId="1" applyNumberFormat="1" applyFont="1"/>
    <xf numFmtId="44" fontId="9" fillId="0" borderId="0" xfId="1" applyNumberFormat="1" applyFont="1"/>
    <xf numFmtId="0" fontId="11" fillId="0" borderId="0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44" fontId="11" fillId="0" borderId="0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4" fontId="9" fillId="5" borderId="0" xfId="1" applyNumberFormat="1" applyFont="1" applyFill="1" applyAlignment="1">
      <alignment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165" fontId="11" fillId="3" borderId="6" xfId="0" applyNumberFormat="1" applyFont="1" applyFill="1" applyBorder="1" applyAlignment="1">
      <alignment horizontal="center" vertical="center" wrapText="1"/>
    </xf>
    <xf numFmtId="165" fontId="9" fillId="5" borderId="0" xfId="2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44" fontId="9" fillId="0" borderId="0" xfId="0" applyNumberFormat="1" applyFont="1" applyBorder="1" applyAlignment="1">
      <alignment horizontal="center" vertical="center" wrapText="1"/>
    </xf>
    <xf numFmtId="165" fontId="9" fillId="6" borderId="0" xfId="0" applyNumberFormat="1" applyFont="1" applyFill="1" applyBorder="1" applyAlignment="1">
      <alignment horizontal="center" vertical="center" wrapText="1"/>
    </xf>
    <xf numFmtId="164" fontId="9" fillId="5" borderId="0" xfId="1" applyNumberFormat="1" applyFont="1" applyFill="1" applyAlignment="1">
      <alignment horizontal="right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5" borderId="1" xfId="2" applyNumberFormat="1" applyFont="1" applyFill="1" applyBorder="1" applyAlignment="1">
      <alignment horizontal="right" vertical="center" wrapText="1"/>
    </xf>
    <xf numFmtId="44" fontId="11" fillId="5" borderId="0" xfId="0" applyNumberFormat="1" applyFont="1" applyFill="1" applyBorder="1" applyAlignment="1">
      <alignment horizontal="center" vertical="center" wrapText="1"/>
    </xf>
    <xf numFmtId="44" fontId="11" fillId="5" borderId="0" xfId="2" applyNumberFormat="1" applyFont="1" applyFill="1" applyAlignment="1">
      <alignment horizontal="center" vertical="center" wrapText="1"/>
    </xf>
    <xf numFmtId="0" fontId="9" fillId="6" borderId="0" xfId="1" applyFont="1" applyFill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4" fontId="9" fillId="5" borderId="1" xfId="1" applyNumberFormat="1" applyFont="1" applyFill="1" applyBorder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left" vertical="center" wrapText="1"/>
    </xf>
    <xf numFmtId="0" fontId="9" fillId="5" borderId="1" xfId="0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49" fontId="9" fillId="5" borderId="3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9" fillId="5" borderId="0" xfId="1" applyFont="1" applyFill="1"/>
    <xf numFmtId="0" fontId="9" fillId="5" borderId="0" xfId="1" applyFont="1" applyFill="1" applyAlignment="1">
      <alignment vertical="center"/>
    </xf>
    <xf numFmtId="3" fontId="9" fillId="5" borderId="6" xfId="1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44" fontId="9" fillId="0" borderId="5" xfId="0" applyNumberFormat="1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44" fontId="11" fillId="0" borderId="0" xfId="0" applyNumberFormat="1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5" fontId="3" fillId="5" borderId="1" xfId="2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3" fillId="5" borderId="3" xfId="2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textRotation="180"/>
    </xf>
    <xf numFmtId="0" fontId="6" fillId="0" borderId="0" xfId="0" applyFont="1" applyAlignment="1">
      <alignment horizontal="center" vertical="center" textRotation="180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1" applyFont="1" applyBorder="1"/>
    <xf numFmtId="0" fontId="6" fillId="0" borderId="1" xfId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16" fillId="0" borderId="0" xfId="0" applyFont="1"/>
    <xf numFmtId="0" fontId="11" fillId="5" borderId="0" xfId="1" applyFont="1" applyFill="1" applyBorder="1" applyAlignment="1">
      <alignment horizontal="right" vertical="center" wrapText="1"/>
    </xf>
    <xf numFmtId="0" fontId="11" fillId="0" borderId="0" xfId="1" applyFont="1" applyBorder="1" applyAlignment="1">
      <alignment horizontal="left" vertical="center" wrapText="1"/>
    </xf>
    <xf numFmtId="0" fontId="9" fillId="5" borderId="0" xfId="0" applyFont="1" applyFill="1" applyAlignment="1">
      <alignment vertical="center" wrapText="1"/>
    </xf>
    <xf numFmtId="0" fontId="11" fillId="6" borderId="4" xfId="0" applyFont="1" applyFill="1" applyBorder="1" applyAlignment="1">
      <alignment horizontal="right" vertical="center" wrapText="1"/>
    </xf>
    <xf numFmtId="0" fontId="11" fillId="6" borderId="6" xfId="0" applyFont="1" applyFill="1" applyBorder="1" applyAlignment="1">
      <alignment horizontal="center" vertical="center" wrapText="1"/>
    </xf>
    <xf numFmtId="44" fontId="11" fillId="2" borderId="7" xfId="0" applyNumberFormat="1" applyFont="1" applyFill="1" applyBorder="1" applyAlignment="1">
      <alignment horizontal="center" vertical="center" wrapText="1"/>
    </xf>
    <xf numFmtId="44" fontId="11" fillId="5" borderId="0" xfId="1" applyNumberFormat="1" applyFont="1" applyFill="1"/>
    <xf numFmtId="0" fontId="9" fillId="6" borderId="0" xfId="1" applyFont="1" applyFill="1" applyAlignment="1">
      <alignment horizontal="center" wrapText="1"/>
    </xf>
    <xf numFmtId="0" fontId="11" fillId="6" borderId="4" xfId="0" applyFont="1" applyFill="1" applyBorder="1" applyAlignment="1">
      <alignment horizontal="right" wrapText="1"/>
    </xf>
    <xf numFmtId="0" fontId="11" fillId="0" borderId="4" xfId="0" applyFont="1" applyBorder="1" applyAlignment="1">
      <alignment horizontal="left" wrapText="1"/>
    </xf>
    <xf numFmtId="0" fontId="6" fillId="0" borderId="0" xfId="0" applyFont="1" applyAlignment="1">
      <alignment horizontal="center" textRotation="180"/>
    </xf>
    <xf numFmtId="0" fontId="12" fillId="0" borderId="0" xfId="1" applyFont="1" applyAlignment="1"/>
    <xf numFmtId="4" fontId="9" fillId="2" borderId="0" xfId="0" applyNumberFormat="1" applyFont="1" applyFill="1" applyAlignment="1">
      <alignment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5" borderId="3" xfId="0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center"/>
    </xf>
    <xf numFmtId="0" fontId="17" fillId="0" borderId="4" xfId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7" fillId="0" borderId="4" xfId="1" applyFont="1" applyBorder="1" applyAlignment="1">
      <alignment horizontal="left" wrapText="1"/>
    </xf>
    <xf numFmtId="0" fontId="17" fillId="0" borderId="4" xfId="0" applyFont="1" applyBorder="1" applyAlignment="1">
      <alignment horizontal="left" vertical="center" wrapText="1"/>
    </xf>
  </cellXfs>
  <cellStyles count="9">
    <cellStyle name="Normalny" xfId="0" builtinId="0"/>
    <cellStyle name="Normalny 2" xfId="1" xr:uid="{00000000-0005-0000-0000-000001000000}"/>
    <cellStyle name="Normalny 2 2" xfId="5" xr:uid="{00000000-0005-0000-0000-000002000000}"/>
    <cellStyle name="Normalny 2 3" xfId="2" xr:uid="{00000000-0005-0000-0000-000003000000}"/>
    <cellStyle name="Normalny 3" xfId="3" xr:uid="{00000000-0005-0000-0000-000004000000}"/>
    <cellStyle name="Normalny 4" xfId="4" xr:uid="{00000000-0005-0000-0000-000005000000}"/>
    <cellStyle name="Normalny 5" xfId="7" xr:uid="{00000000-0005-0000-0000-000006000000}"/>
    <cellStyle name="Styl 1" xfId="6" xr:uid="{00000000-0005-0000-0000-000007000000}"/>
    <cellStyle name="Walutowy 2" xfId="8" xr:uid="{00000000-0005-0000-0000-000008000000}"/>
  </cellStyles>
  <dxfs count="0"/>
  <tableStyles count="0" defaultTableStyle="TableStyleMedium2" defaultPivotStyle="PivotStyleLight16"/>
  <colors>
    <mruColors>
      <color rgb="FF66FF33"/>
      <color rgb="FFCCECFF"/>
      <color rgb="FFB5EDF5"/>
      <color rgb="FFBBBEDB"/>
      <color rgb="FFDBC9E5"/>
      <color rgb="FFFFCCFF"/>
      <color rgb="FFCCCCFF"/>
      <color rgb="FFCCFFFF"/>
      <color rgb="FFFBE9C9"/>
      <color rgb="FFDAF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3C24214-398B-4525-9951-BC94693B7A17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5422769-4B77-4137-83AF-150CE6D200E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52ABCC1-519B-49EB-B28F-ACA46E8A6F6A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3A4D4DBF-F77A-4BE6-8BCB-1E0780AD04EF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9F3809E1-B46F-4692-BAF2-65E90804D7BF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A787A881-2746-4273-A0AF-C7A496D3C506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56EB9CC3-3886-4570-A187-59712ACBE21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1C55AAA2-D2E8-47E6-8D54-0A0F7C9B0E7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795B0B8-1240-40D8-8347-EFA98F6FF95E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AD310050-0A3E-495A-ACD6-5B3F57B87A4E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D0E19509-2C0E-40FF-A8E7-B9180F9EA784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7E49CF-A355-41CB-9661-54973CD9E836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299F5966-2E37-4F0C-84B8-2D7A0DCBD1D4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BD1A90FF-5B0D-41FD-9C00-1C50BBC660F3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6243645F-CACB-486D-B481-0F3DBC8ABF0A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89EEF4D-30C2-4963-9206-70D237D1CCDA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C22E873B-57EE-4E8F-A540-F646B0562C86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CABA890F-F126-4EE5-9BD8-7D40C74E88CE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9F8B152-F987-4DE4-8866-0D65ADF9314E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B1C449EF-9160-4C4A-BA3D-66CE50962E9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69809582-580D-45A9-B44C-7E00D18DC300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3CE69241-0793-437F-96B1-3D5E463E5220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D06A10DB-A65E-48F1-AF9C-88797AAF67FF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6F84D4C0-23E5-40A6-9C93-C1C80112547F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D462A048-CDE2-47E4-8B43-687B67B32F5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C0FA1F30-3E8F-40C4-800F-EA2203234E47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545BBF75-D880-484E-AD44-97CCA5911244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1CCD9BE0-91B1-4138-8CDB-84502F8E75F4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4D802128-580A-48AC-AF03-E6557271D47E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5DA483C8-0FC9-4691-8127-7C666F4BAA06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8E0F1FCD-CAB2-4C6D-A911-4C8627A8927B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B524F24E-6DB0-4E3B-8EA1-48C3DE6A6FA1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559658A1-429B-407C-B077-03C22FD3CB1D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3113671B-51EB-483A-BFCD-7C33BDDD7A5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5435528B-F273-43F2-A886-82D8414D1EA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E40BE01A-A43C-424B-B0C7-95131458442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6DD9589C-F5F2-4100-9DBF-EA851B50E1F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4C7019A8-3324-4E78-A0A6-21461D6B9077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2EAACA95-0FD8-4561-B365-4E8D7D2A6C54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2AC25965-1D1B-4F2A-B521-F8C3CA397AEF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D25C20B-2737-42DA-9145-B9EEA5CF753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1B9EB4C2-6CE4-4841-B85A-66C899E28F11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B2CA1759-E779-4DAB-A813-EB3FD7DEE52D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3D2A8960-9757-452A-B9A3-F09A382CFBC6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A7DBB43D-6157-4ACB-880F-6EBF0894C7D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32ACEE15-AD7D-4030-9B68-4B3E8D95258D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383C8143-3738-4ECC-A09A-40886F15059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6B5BA32B-C1A1-48F1-BA5C-CB53D9F4A2C1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2EE1D554-A718-47B8-8C1E-78FAC09ACAF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6E79363F-6C81-4003-A9FB-B3E45B4570F5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F3E8DEA8-A7B9-4B65-B4EC-9935D3A447A6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76BFC761-492C-40ED-9A4A-E929EB4E357B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962181F3-159E-44B7-86AB-2A58B61DEA0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1CB9F50D-D69D-4C93-9412-FFC730F1188D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CCE5D932-EC6C-4CAB-9C07-E92E148728F7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6313E2DA-604B-4F73-B6DC-4A46735D8BF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B470CCF5-7B6C-4155-91C4-11CE25F4FEDA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1066A7C7-F06C-4960-B081-B0A83E5DF42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3509626C-84F0-4EAC-B155-115FD4C97067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4940485D-7E38-470F-9768-E4B93ACD73B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C1CC6099-21ED-42EF-9D90-7E63B1E1C70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9DAC8FEA-F7AD-4098-A36F-43E12F76D555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A5B09504-2C63-427E-9504-0F6B79F77FDF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8340633D-C01F-4E31-BEF9-7E67CFE55F7B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54466406-20D9-4172-A080-680AD8BE8FE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28944A37-913E-437C-BA1A-E26847E4AC2D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398ACC63-3C36-4D34-A25D-D30B008881E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54E31C85-DD11-44E4-832C-8AFD0A9E4A9B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3F68B928-5087-42B8-83B7-0A05A3316476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2C0CAD89-4A90-405F-B2CD-034AA499EF5D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EDCE912E-0BCF-49E1-95BC-9AFC91526F9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AD07CDFA-8E72-4D8F-B0A2-5D00E65166C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8D26E5BE-5445-468C-8D3F-10C9939FC7C5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4A8CA940-E3D1-4145-8782-0122EC646BF5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936F3570-FA44-41B8-8937-317FC28D6C11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A1B7032-DC39-4153-BBFE-7A25831BA2A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708A10D5-173B-4F9B-A16D-33D432053092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C3BBB246-2C64-42FA-9FDC-D894D4277991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1808C913-0F50-4E57-9D73-97F003677277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B8427A73-141F-4041-B9B9-95A6CA3E975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B8926527-1905-440F-8349-EDC6FCADAB13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A4C072AE-898B-49EB-97B3-5BE1BC9A0386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A6161AFC-AEF6-4CAC-AE46-E4A9C024386D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69A145AD-C16E-4078-9615-7AEE562727CE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F7473875-F4FC-42A3-8ABD-46E5C1CE081A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9525D885-2ED3-4184-B3CF-BEAA08984E0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5ECFEA02-DCC7-4D8F-8513-1ED9B44D96B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5706E89C-2D6A-4FBC-9482-951962FA1CA8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2B350F69-2C39-4718-B45A-3523E7B67ABD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BC698C82-E59A-432D-A4FE-F5A135118CC4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BFA61842-940C-43E4-9028-93B640E4AD3A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3A838E53-F4F3-4AA4-89DA-D7FDF1CD9A1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F5F3850-25D9-495C-85C3-C7DDF3325244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4E6C72B7-98F3-4B81-99DF-6A91628E2FBC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918C24A1-7A1A-4CCD-8D35-A3B07D9396EE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D98866EB-DB6D-45D4-A4B0-19AB1583360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946AE2C4-02ED-43E2-A93C-DB620A2CA45B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8C8F354E-40A4-4E4A-97DE-5AEE9D4C7CD9}"/>
            </a:ext>
          </a:extLst>
        </xdr:cNvPr>
        <xdr:cNvSpPr txBox="1"/>
      </xdr:nvSpPr>
      <xdr:spPr>
        <a:xfrm>
          <a:off x="455295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1295F-6978-4485-B8B4-C2BA59BF2518}">
  <sheetPr>
    <pageSetUpPr fitToPage="1"/>
  </sheetPr>
  <dimension ref="A1:Q56"/>
  <sheetViews>
    <sheetView tabSelected="1" topLeftCell="A13" zoomScale="110" zoomScaleNormal="110" zoomScaleSheetLayoutView="100" workbookViewId="0">
      <selection activeCell="G51" sqref="G51"/>
    </sheetView>
  </sheetViews>
  <sheetFormatPr defaultRowHeight="10.5" outlineLevelCol="1"/>
  <cols>
    <col min="1" max="1" width="3.5703125" style="73" bestFit="1" customWidth="1"/>
    <col min="2" max="2" width="45.42578125" style="74" customWidth="1"/>
    <col min="3" max="3" width="11" style="30" customWidth="1"/>
    <col min="4" max="4" width="8.28515625" style="30" customWidth="1"/>
    <col min="5" max="5" width="7.28515625" style="30" customWidth="1"/>
    <col min="6" max="6" width="10.28515625" style="30" bestFit="1" customWidth="1"/>
    <col min="7" max="7" width="10.140625" style="73" customWidth="1"/>
    <col min="8" max="8" width="9.42578125" style="30" bestFit="1" customWidth="1"/>
    <col min="9" max="9" width="10.28515625" style="28" bestFit="1" customWidth="1"/>
    <col min="10" max="10" width="11.42578125" style="30" customWidth="1"/>
    <col min="11" max="11" width="11.5703125" style="30" bestFit="1" customWidth="1"/>
    <col min="12" max="12" width="9.42578125" style="99" customWidth="1" outlineLevel="1"/>
    <col min="13" max="13" width="2.7109375" style="103" bestFit="1" customWidth="1"/>
    <col min="14" max="14" width="7" style="30" bestFit="1" customWidth="1"/>
    <col min="15" max="16384" width="9.140625" style="30"/>
  </cols>
  <sheetData>
    <row r="1" spans="1:16">
      <c r="A1" s="57"/>
      <c r="B1" s="113"/>
      <c r="C1" s="114"/>
      <c r="D1" s="3"/>
      <c r="E1" s="4"/>
      <c r="F1" s="5"/>
      <c r="G1" s="52"/>
      <c r="H1" s="6"/>
      <c r="I1" s="7"/>
      <c r="J1" s="29"/>
      <c r="K1" s="29"/>
      <c r="L1" s="131"/>
    </row>
    <row r="2" spans="1:16">
      <c r="A2" s="57"/>
      <c r="B2" s="43"/>
      <c r="C2" s="3"/>
      <c r="D2" s="3"/>
      <c r="E2" s="4"/>
      <c r="F2" s="5"/>
      <c r="G2" s="52"/>
      <c r="H2" s="6"/>
      <c r="I2" s="7"/>
      <c r="J2" s="29"/>
      <c r="K2" s="29"/>
      <c r="L2" s="131"/>
    </row>
    <row r="3" spans="1:16" s="124" customFormat="1">
      <c r="A3" s="120"/>
      <c r="B3" s="121" t="s">
        <v>1</v>
      </c>
      <c r="C3" s="122">
        <v>1</v>
      </c>
      <c r="D3" s="134" t="s">
        <v>48</v>
      </c>
      <c r="E3" s="134"/>
      <c r="F3" s="134"/>
      <c r="G3" s="134"/>
      <c r="H3" s="134"/>
      <c r="I3" s="134"/>
      <c r="J3" s="134"/>
      <c r="K3" s="134"/>
      <c r="L3" s="134"/>
      <c r="M3" s="123"/>
    </row>
    <row r="4" spans="1:16" ht="36">
      <c r="A4" s="58" t="s">
        <v>0</v>
      </c>
      <c r="B4" s="58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6" t="s">
        <v>7</v>
      </c>
      <c r="H4" s="13" t="s">
        <v>8</v>
      </c>
      <c r="I4" s="16" t="s">
        <v>9</v>
      </c>
      <c r="J4" s="16" t="s">
        <v>10</v>
      </c>
      <c r="K4" s="91" t="s">
        <v>11</v>
      </c>
      <c r="L4" s="105" t="s">
        <v>12</v>
      </c>
      <c r="M4" s="31"/>
      <c r="N4" s="31"/>
      <c r="O4" s="31"/>
    </row>
    <row r="5" spans="1:16" ht="63">
      <c r="A5" s="62">
        <v>1</v>
      </c>
      <c r="B5" s="71" t="s">
        <v>40</v>
      </c>
      <c r="C5" s="25" t="s">
        <v>41</v>
      </c>
      <c r="D5" s="19" t="s">
        <v>18</v>
      </c>
      <c r="E5" s="26">
        <v>20</v>
      </c>
      <c r="F5" s="27"/>
      <c r="G5" s="8">
        <f>ROUND(F5*(1+H5),2)</f>
        <v>0</v>
      </c>
      <c r="H5" s="17">
        <v>0.08</v>
      </c>
      <c r="I5" s="8">
        <f>ROUND(F5*E5,2)</f>
        <v>0</v>
      </c>
      <c r="J5" s="8">
        <f t="shared" ref="J5" si="0">ROUND(I5*(1+H5),2)</f>
        <v>0</v>
      </c>
      <c r="K5" s="94"/>
      <c r="L5" s="109"/>
      <c r="M5" s="31"/>
      <c r="N5" s="31"/>
    </row>
    <row r="6" spans="1:16">
      <c r="A6" s="63"/>
      <c r="B6" s="72"/>
      <c r="C6" s="32"/>
      <c r="D6" s="48"/>
      <c r="E6" s="49"/>
      <c r="F6" s="50"/>
      <c r="G6" s="51"/>
      <c r="H6" s="45" t="s">
        <v>15</v>
      </c>
      <c r="I6" s="46">
        <f>SUM(I5)</f>
        <v>0</v>
      </c>
      <c r="J6" s="46">
        <f>SUM(J5)</f>
        <v>0</v>
      </c>
      <c r="K6" s="92"/>
      <c r="L6" s="106"/>
      <c r="M6" s="31"/>
      <c r="N6" s="31"/>
    </row>
    <row r="7" spans="1:16">
      <c r="A7" s="63"/>
      <c r="B7" s="72"/>
      <c r="C7" s="32"/>
      <c r="D7" s="48"/>
      <c r="E7" s="49"/>
      <c r="F7" s="50"/>
      <c r="G7" s="51"/>
      <c r="H7" s="20"/>
      <c r="I7" s="31"/>
      <c r="J7" s="31"/>
      <c r="K7" s="133" t="s">
        <v>16</v>
      </c>
      <c r="L7" s="133"/>
      <c r="M7" s="31"/>
      <c r="N7" s="31"/>
    </row>
    <row r="8" spans="1:16">
      <c r="A8" s="63"/>
      <c r="B8" s="72"/>
      <c r="C8" s="32"/>
      <c r="D8" s="48"/>
      <c r="E8" s="49"/>
      <c r="F8" s="50"/>
      <c r="G8" s="51"/>
      <c r="H8" s="47"/>
      <c r="I8" s="20"/>
      <c r="J8" s="31"/>
      <c r="K8" s="31"/>
      <c r="L8" s="129" t="s">
        <v>17</v>
      </c>
      <c r="N8" s="31"/>
      <c r="O8" s="31"/>
    </row>
    <row r="9" spans="1:16" ht="10.5" customHeight="1">
      <c r="A9" s="80"/>
      <c r="B9" s="126" t="s">
        <v>1</v>
      </c>
      <c r="C9" s="76">
        <v>2</v>
      </c>
      <c r="D9" s="135" t="s">
        <v>49</v>
      </c>
      <c r="E9" s="135"/>
      <c r="F9" s="135"/>
      <c r="G9" s="135"/>
      <c r="H9" s="135"/>
      <c r="I9" s="135"/>
      <c r="J9" s="135"/>
      <c r="K9" s="135"/>
      <c r="L9" s="135"/>
      <c r="M9" s="31"/>
      <c r="N9" s="31"/>
      <c r="O9" s="31"/>
      <c r="P9" s="31"/>
    </row>
    <row r="10" spans="1:16" ht="36">
      <c r="A10" s="81" t="s">
        <v>0</v>
      </c>
      <c r="B10" s="127" t="s">
        <v>2</v>
      </c>
      <c r="C10" s="78" t="s">
        <v>3</v>
      </c>
      <c r="D10" s="78" t="s">
        <v>4</v>
      </c>
      <c r="E10" s="128" t="s">
        <v>56</v>
      </c>
      <c r="F10" s="118" t="str">
        <f>F4</f>
        <v xml:space="preserve"> Cena jednostkowa netto    </v>
      </c>
      <c r="G10" s="79" t="s">
        <v>7</v>
      </c>
      <c r="H10" s="78" t="s">
        <v>8</v>
      </c>
      <c r="I10" s="79" t="s">
        <v>9</v>
      </c>
      <c r="J10" s="79" t="s">
        <v>10</v>
      </c>
      <c r="K10" s="96" t="s">
        <v>11</v>
      </c>
      <c r="L10" s="102" t="s">
        <v>13</v>
      </c>
      <c r="M10" s="31"/>
      <c r="N10" s="31"/>
      <c r="O10" s="31"/>
    </row>
    <row r="11" spans="1:16" ht="147">
      <c r="A11" s="59">
        <v>1</v>
      </c>
      <c r="B11" s="64" t="s">
        <v>45</v>
      </c>
      <c r="C11" s="23"/>
      <c r="D11" s="19" t="s">
        <v>18</v>
      </c>
      <c r="E11" s="53">
        <v>63</v>
      </c>
      <c r="F11" s="54"/>
      <c r="G11" s="8">
        <f t="shared" ref="G11:G21" si="1">ROUND(F11*(1+H11),2)</f>
        <v>0</v>
      </c>
      <c r="H11" s="10">
        <v>0.08</v>
      </c>
      <c r="I11" s="8">
        <f t="shared" ref="I11:I21" si="2">ROUND(F11*E11,2)</f>
        <v>0</v>
      </c>
      <c r="J11" s="8">
        <f t="shared" ref="J11:J21" si="3">ROUND(I11*(1+H11),2)</f>
        <v>0</v>
      </c>
      <c r="K11" s="90"/>
      <c r="L11" s="1"/>
      <c r="M11" s="30"/>
    </row>
    <row r="12" spans="1:16" ht="178.5">
      <c r="A12" s="59">
        <v>2</v>
      </c>
      <c r="B12" s="65" t="s">
        <v>46</v>
      </c>
      <c r="C12" s="23"/>
      <c r="D12" s="19" t="s">
        <v>18</v>
      </c>
      <c r="E12" s="53">
        <v>13</v>
      </c>
      <c r="F12" s="54"/>
      <c r="G12" s="8">
        <f t="shared" si="1"/>
        <v>0</v>
      </c>
      <c r="H12" s="10">
        <v>0.08</v>
      </c>
      <c r="I12" s="8">
        <f t="shared" si="2"/>
        <v>0</v>
      </c>
      <c r="J12" s="8">
        <f t="shared" si="3"/>
        <v>0</v>
      </c>
      <c r="K12" s="90"/>
      <c r="L12" s="1"/>
      <c r="M12" s="30"/>
    </row>
    <row r="13" spans="1:16" ht="48.75">
      <c r="A13" s="77">
        <v>3</v>
      </c>
      <c r="B13" s="67" t="s">
        <v>19</v>
      </c>
      <c r="C13" s="19" t="s">
        <v>20</v>
      </c>
      <c r="D13" s="19" t="s">
        <v>18</v>
      </c>
      <c r="E13" s="53">
        <v>1</v>
      </c>
      <c r="F13" s="54"/>
      <c r="G13" s="8">
        <f t="shared" si="1"/>
        <v>0</v>
      </c>
      <c r="H13" s="10">
        <v>0.08</v>
      </c>
      <c r="I13" s="8">
        <f t="shared" si="2"/>
        <v>0</v>
      </c>
      <c r="J13" s="8">
        <f t="shared" si="3"/>
        <v>0</v>
      </c>
      <c r="K13" s="97" t="s">
        <v>31</v>
      </c>
      <c r="L13" s="1"/>
      <c r="M13" s="30"/>
    </row>
    <row r="14" spans="1:16" ht="21">
      <c r="A14" s="59">
        <v>4</v>
      </c>
      <c r="B14" s="66" t="s">
        <v>21</v>
      </c>
      <c r="C14" s="19" t="s">
        <v>22</v>
      </c>
      <c r="D14" s="19" t="s">
        <v>18</v>
      </c>
      <c r="E14" s="53">
        <v>2</v>
      </c>
      <c r="F14" s="54"/>
      <c r="G14" s="8">
        <f t="shared" si="1"/>
        <v>0</v>
      </c>
      <c r="H14" s="10">
        <v>0.08</v>
      </c>
      <c r="I14" s="8">
        <f t="shared" si="2"/>
        <v>0</v>
      </c>
      <c r="J14" s="8">
        <f t="shared" si="3"/>
        <v>0</v>
      </c>
      <c r="K14" s="90"/>
      <c r="L14" s="107"/>
      <c r="M14" s="30"/>
    </row>
    <row r="15" spans="1:16">
      <c r="A15" s="59">
        <v>5</v>
      </c>
      <c r="B15" s="130" t="s">
        <v>23</v>
      </c>
      <c r="C15" s="19" t="s">
        <v>32</v>
      </c>
      <c r="D15" s="19" t="s">
        <v>18</v>
      </c>
      <c r="E15" s="53">
        <v>22</v>
      </c>
      <c r="F15" s="54"/>
      <c r="G15" s="8">
        <f t="shared" si="1"/>
        <v>0</v>
      </c>
      <c r="H15" s="10">
        <v>0.08</v>
      </c>
      <c r="I15" s="8">
        <f t="shared" si="2"/>
        <v>0</v>
      </c>
      <c r="J15" s="8">
        <f t="shared" si="3"/>
        <v>0</v>
      </c>
      <c r="K15" s="90"/>
      <c r="L15" s="107"/>
      <c r="M15" s="30"/>
    </row>
    <row r="16" spans="1:16" ht="31.5">
      <c r="A16" s="77">
        <v>6</v>
      </c>
      <c r="B16" s="65" t="s">
        <v>25</v>
      </c>
      <c r="C16" s="19" t="s">
        <v>26</v>
      </c>
      <c r="D16" s="19" t="s">
        <v>27</v>
      </c>
      <c r="E16" s="53">
        <v>1</v>
      </c>
      <c r="F16" s="54"/>
      <c r="G16" s="8">
        <f t="shared" si="1"/>
        <v>0</v>
      </c>
      <c r="H16" s="10">
        <v>0.08</v>
      </c>
      <c r="I16" s="8">
        <f t="shared" si="2"/>
        <v>0</v>
      </c>
      <c r="J16" s="8">
        <f t="shared" si="3"/>
        <v>0</v>
      </c>
      <c r="K16" s="90"/>
      <c r="L16" s="107"/>
      <c r="M16" s="30"/>
    </row>
    <row r="17" spans="1:17" ht="21">
      <c r="A17" s="59">
        <v>7</v>
      </c>
      <c r="B17" s="130" t="s">
        <v>28</v>
      </c>
      <c r="C17" s="19" t="s">
        <v>29</v>
      </c>
      <c r="D17" s="19" t="s">
        <v>18</v>
      </c>
      <c r="E17" s="53">
        <v>4</v>
      </c>
      <c r="F17" s="54"/>
      <c r="G17" s="8">
        <f t="shared" si="1"/>
        <v>0</v>
      </c>
      <c r="H17" s="10">
        <v>0.08</v>
      </c>
      <c r="I17" s="8">
        <f t="shared" si="2"/>
        <v>0</v>
      </c>
      <c r="J17" s="8">
        <f t="shared" si="3"/>
        <v>0</v>
      </c>
      <c r="K17" s="90"/>
      <c r="L17" s="107"/>
      <c r="M17" s="30"/>
    </row>
    <row r="18" spans="1:17">
      <c r="A18" s="59">
        <v>8</v>
      </c>
      <c r="B18" s="68" t="s">
        <v>30</v>
      </c>
      <c r="C18" s="19" t="s">
        <v>24</v>
      </c>
      <c r="D18" s="19" t="s">
        <v>18</v>
      </c>
      <c r="E18" s="53">
        <v>1</v>
      </c>
      <c r="F18" s="54"/>
      <c r="G18" s="8">
        <f t="shared" si="1"/>
        <v>0</v>
      </c>
      <c r="H18" s="10">
        <v>0.08</v>
      </c>
      <c r="I18" s="8">
        <f t="shared" si="2"/>
        <v>0</v>
      </c>
      <c r="J18" s="8">
        <f t="shared" si="3"/>
        <v>0</v>
      </c>
      <c r="K18" s="98"/>
      <c r="L18" s="108"/>
      <c r="M18" s="30"/>
    </row>
    <row r="19" spans="1:17" ht="31.5">
      <c r="A19" s="77">
        <v>9</v>
      </c>
      <c r="B19" s="60" t="s">
        <v>33</v>
      </c>
      <c r="C19" s="11"/>
      <c r="D19" s="11" t="s">
        <v>34</v>
      </c>
      <c r="E19" s="53">
        <v>1</v>
      </c>
      <c r="F19" s="54"/>
      <c r="G19" s="8">
        <f t="shared" si="1"/>
        <v>0</v>
      </c>
      <c r="H19" s="10">
        <v>0.08</v>
      </c>
      <c r="I19" s="8">
        <f t="shared" si="2"/>
        <v>0</v>
      </c>
      <c r="J19" s="8">
        <f t="shared" si="3"/>
        <v>0</v>
      </c>
      <c r="K19" s="95"/>
      <c r="L19" s="2"/>
      <c r="M19" s="30"/>
    </row>
    <row r="20" spans="1:17" ht="21">
      <c r="A20" s="59">
        <v>10</v>
      </c>
      <c r="B20" s="60" t="s">
        <v>35</v>
      </c>
      <c r="C20" s="11"/>
      <c r="D20" s="11" t="s">
        <v>34</v>
      </c>
      <c r="E20" s="53">
        <v>4</v>
      </c>
      <c r="F20" s="54"/>
      <c r="G20" s="8">
        <f t="shared" si="1"/>
        <v>0</v>
      </c>
      <c r="H20" s="10">
        <v>0.08</v>
      </c>
      <c r="I20" s="8">
        <f t="shared" si="2"/>
        <v>0</v>
      </c>
      <c r="J20" s="8">
        <f t="shared" si="3"/>
        <v>0</v>
      </c>
      <c r="K20" s="95"/>
      <c r="L20" s="108"/>
      <c r="M20" s="30"/>
    </row>
    <row r="21" spans="1:17" ht="21">
      <c r="A21" s="59">
        <v>11</v>
      </c>
      <c r="B21" s="60" t="s">
        <v>36</v>
      </c>
      <c r="C21" s="11"/>
      <c r="D21" s="11" t="s">
        <v>34</v>
      </c>
      <c r="E21" s="53">
        <v>1</v>
      </c>
      <c r="F21" s="54"/>
      <c r="G21" s="8">
        <f t="shared" si="1"/>
        <v>0</v>
      </c>
      <c r="H21" s="10">
        <v>0.08</v>
      </c>
      <c r="I21" s="8">
        <f t="shared" si="2"/>
        <v>0</v>
      </c>
      <c r="J21" s="8">
        <f t="shared" si="3"/>
        <v>0</v>
      </c>
      <c r="K21" s="95"/>
      <c r="L21" s="108"/>
      <c r="M21" s="30"/>
    </row>
    <row r="22" spans="1:17">
      <c r="A22" s="57"/>
      <c r="B22" s="115" t="s">
        <v>51</v>
      </c>
      <c r="C22" s="3"/>
      <c r="D22" s="3"/>
      <c r="E22" s="4"/>
      <c r="F22" s="5"/>
      <c r="G22" s="5"/>
      <c r="H22" s="45" t="s">
        <v>15</v>
      </c>
      <c r="I22" s="46">
        <f>SUM(I11:I21)</f>
        <v>0</v>
      </c>
      <c r="J22" s="46">
        <f>SUM(J11:J21)</f>
        <v>0</v>
      </c>
      <c r="K22" s="92"/>
      <c r="L22" s="106"/>
      <c r="M22" s="30"/>
    </row>
    <row r="23" spans="1:17">
      <c r="A23" s="57"/>
      <c r="B23" s="43"/>
      <c r="C23" s="3"/>
      <c r="D23" s="3"/>
      <c r="E23" s="4"/>
      <c r="F23" s="5"/>
      <c r="G23" s="5"/>
      <c r="H23" s="20"/>
      <c r="I23" s="31"/>
      <c r="J23" s="31"/>
      <c r="K23" s="133" t="s">
        <v>16</v>
      </c>
      <c r="L23" s="133"/>
      <c r="M23" s="30"/>
    </row>
    <row r="24" spans="1:17">
      <c r="A24" s="57"/>
      <c r="B24" s="43"/>
      <c r="C24" s="3"/>
      <c r="D24" s="3"/>
      <c r="E24" s="4"/>
      <c r="F24" s="5"/>
      <c r="G24" s="52"/>
      <c r="H24" s="5"/>
      <c r="I24" s="20"/>
      <c r="J24" s="31"/>
      <c r="K24" s="31"/>
      <c r="L24" s="129" t="s">
        <v>17</v>
      </c>
    </row>
    <row r="25" spans="1:17">
      <c r="A25" s="57"/>
      <c r="B25" s="43"/>
      <c r="C25" s="3"/>
      <c r="D25" s="3"/>
      <c r="E25" s="4"/>
      <c r="F25" s="5"/>
      <c r="G25" s="52"/>
      <c r="H25" s="6"/>
      <c r="I25" s="20"/>
      <c r="J25" s="31"/>
      <c r="K25" s="31"/>
      <c r="L25" s="129"/>
    </row>
    <row r="26" spans="1:17">
      <c r="A26" s="57"/>
      <c r="B26" s="70"/>
      <c r="C26" s="38"/>
      <c r="D26" s="38"/>
      <c r="E26" s="39"/>
      <c r="F26" s="40"/>
      <c r="G26" s="55"/>
      <c r="H26" s="41"/>
      <c r="I26" s="20"/>
      <c r="J26" s="31"/>
      <c r="K26" s="31"/>
      <c r="L26" s="129"/>
    </row>
    <row r="27" spans="1:17">
      <c r="B27" s="70"/>
      <c r="C27" s="38"/>
      <c r="D27" s="38"/>
      <c r="E27" s="39"/>
      <c r="F27" s="40"/>
      <c r="G27" s="55"/>
      <c r="H27" s="41"/>
      <c r="I27" s="20"/>
      <c r="J27" s="31"/>
      <c r="K27" s="31"/>
      <c r="L27" s="129"/>
    </row>
    <row r="28" spans="1:17">
      <c r="A28" s="80"/>
      <c r="B28" s="116" t="s">
        <v>1</v>
      </c>
      <c r="C28" s="76">
        <v>3</v>
      </c>
      <c r="D28" s="132" t="s">
        <v>53</v>
      </c>
      <c r="E28" s="132"/>
      <c r="F28" s="132"/>
      <c r="G28" s="132"/>
      <c r="H28" s="132"/>
      <c r="I28" s="132"/>
      <c r="J28" s="132"/>
      <c r="K28" s="132"/>
      <c r="L28" s="132"/>
      <c r="M28" s="104"/>
      <c r="N28" s="31"/>
      <c r="O28" s="31"/>
      <c r="P28" s="31"/>
      <c r="Q28" s="31"/>
    </row>
    <row r="29" spans="1:17" ht="36">
      <c r="A29" s="42" t="s">
        <v>0</v>
      </c>
      <c r="B29" s="117" t="s">
        <v>2</v>
      </c>
      <c r="C29" s="78" t="s">
        <v>3</v>
      </c>
      <c r="D29" s="13" t="s">
        <v>4</v>
      </c>
      <c r="E29" s="14" t="s">
        <v>5</v>
      </c>
      <c r="F29" s="15" t="s">
        <v>38</v>
      </c>
      <c r="G29" s="16" t="s">
        <v>7</v>
      </c>
      <c r="H29" s="13" t="s">
        <v>8</v>
      </c>
      <c r="I29" s="16" t="s">
        <v>9</v>
      </c>
      <c r="J29" s="16" t="s">
        <v>10</v>
      </c>
      <c r="K29" s="96" t="s">
        <v>11</v>
      </c>
      <c r="L29" s="110" t="s">
        <v>12</v>
      </c>
      <c r="M29" s="31"/>
      <c r="N29" s="31"/>
      <c r="O29" s="31"/>
    </row>
    <row r="30" spans="1:17">
      <c r="A30" s="59">
        <v>1</v>
      </c>
      <c r="B30" s="60" t="s">
        <v>44</v>
      </c>
      <c r="C30" s="19" t="s">
        <v>42</v>
      </c>
      <c r="D30" s="19" t="s">
        <v>39</v>
      </c>
      <c r="E30" s="26">
        <v>2</v>
      </c>
      <c r="F30" s="27"/>
      <c r="G30" s="8">
        <f>ROUND(F30*(1+H30),2)</f>
        <v>0</v>
      </c>
      <c r="H30" s="10">
        <v>0.08</v>
      </c>
      <c r="I30" s="8">
        <f>ROUND(F30*E30,2)</f>
        <v>0</v>
      </c>
      <c r="J30" s="8">
        <f t="shared" ref="J30" si="4">ROUND(I30*(1+H30),2)</f>
        <v>0</v>
      </c>
      <c r="K30" s="93"/>
      <c r="L30" s="108"/>
      <c r="M30" s="30"/>
    </row>
    <row r="31" spans="1:17">
      <c r="A31" s="59">
        <v>2</v>
      </c>
      <c r="B31" s="60" t="s">
        <v>47</v>
      </c>
      <c r="C31" s="9" t="s">
        <v>37</v>
      </c>
      <c r="D31" s="11" t="s">
        <v>14</v>
      </c>
      <c r="E31" s="75">
        <v>2</v>
      </c>
      <c r="F31" s="24"/>
      <c r="G31" s="44">
        <f>ROUND(F31*(1+H31),2)</f>
        <v>0</v>
      </c>
      <c r="H31" s="10">
        <v>0.08</v>
      </c>
      <c r="I31" s="8">
        <f>ROUND(F31*E31,2)</f>
        <v>0</v>
      </c>
      <c r="J31" s="8">
        <f>ROUND(I31*(1+H31),2)</f>
        <v>0</v>
      </c>
      <c r="K31" s="93"/>
      <c r="L31" s="108"/>
      <c r="M31" s="30"/>
    </row>
    <row r="32" spans="1:17">
      <c r="A32" s="57"/>
      <c r="B32" s="125" t="s">
        <v>52</v>
      </c>
      <c r="C32" s="38"/>
      <c r="D32" s="38"/>
      <c r="E32" s="39"/>
      <c r="F32" s="40"/>
      <c r="G32" s="41"/>
      <c r="H32" s="45" t="s">
        <v>15</v>
      </c>
      <c r="I32" s="46">
        <f>SUM(I30:I31)</f>
        <v>0</v>
      </c>
      <c r="J32" s="46">
        <f>SUM(J30:J31)</f>
        <v>0</v>
      </c>
      <c r="K32" s="92"/>
      <c r="L32" s="106"/>
      <c r="M32" s="30"/>
    </row>
    <row r="33" spans="1:17">
      <c r="A33" s="57"/>
      <c r="B33" s="43"/>
      <c r="C33" s="38"/>
      <c r="D33" s="38"/>
      <c r="E33" s="39"/>
      <c r="F33" s="40"/>
      <c r="G33" s="41"/>
      <c r="H33" s="20"/>
      <c r="I33" s="31"/>
      <c r="J33" s="31"/>
      <c r="K33" s="133" t="s">
        <v>16</v>
      </c>
      <c r="L33" s="133"/>
      <c r="M33" s="30"/>
    </row>
    <row r="34" spans="1:17">
      <c r="A34" s="57"/>
      <c r="B34" s="43"/>
      <c r="C34" s="3"/>
      <c r="D34" s="3"/>
      <c r="E34" s="4"/>
      <c r="F34" s="5"/>
      <c r="G34" s="52"/>
      <c r="H34" s="6"/>
      <c r="I34" s="7"/>
      <c r="J34" s="29"/>
      <c r="K34" s="29"/>
      <c r="L34" s="129" t="s">
        <v>17</v>
      </c>
    </row>
    <row r="35" spans="1:17">
      <c r="A35" s="57"/>
      <c r="B35" s="43"/>
      <c r="C35" s="3"/>
      <c r="D35" s="3"/>
      <c r="E35" s="4"/>
      <c r="F35" s="5"/>
      <c r="G35" s="52"/>
      <c r="H35" s="6"/>
      <c r="I35" s="7"/>
      <c r="J35" s="29"/>
      <c r="K35" s="29"/>
    </row>
    <row r="36" spans="1:17">
      <c r="A36" s="61"/>
      <c r="B36" s="116" t="s">
        <v>1</v>
      </c>
      <c r="C36" s="76">
        <v>4</v>
      </c>
      <c r="D36" s="132" t="s">
        <v>50</v>
      </c>
      <c r="E36" s="132"/>
      <c r="F36" s="132"/>
      <c r="G36" s="132"/>
      <c r="H36" s="132"/>
      <c r="I36" s="132"/>
      <c r="J36" s="132"/>
      <c r="K36" s="132"/>
      <c r="L36" s="132"/>
      <c r="M36" s="104"/>
      <c r="N36" s="31"/>
      <c r="O36" s="31"/>
      <c r="P36" s="31"/>
      <c r="Q36" s="31"/>
    </row>
    <row r="37" spans="1:17" ht="36">
      <c r="A37" s="42" t="s">
        <v>0</v>
      </c>
      <c r="B37" s="117" t="s">
        <v>2</v>
      </c>
      <c r="C37" s="78" t="s">
        <v>3</v>
      </c>
      <c r="D37" s="13" t="s">
        <v>4</v>
      </c>
      <c r="E37" s="14" t="s">
        <v>5</v>
      </c>
      <c r="F37" s="15" t="s">
        <v>38</v>
      </c>
      <c r="G37" s="16" t="s">
        <v>7</v>
      </c>
      <c r="H37" s="13" t="s">
        <v>8</v>
      </c>
      <c r="I37" s="16" t="s">
        <v>9</v>
      </c>
      <c r="J37" s="16" t="s">
        <v>10</v>
      </c>
      <c r="K37" s="96" t="s">
        <v>11</v>
      </c>
      <c r="L37" s="110" t="s">
        <v>12</v>
      </c>
      <c r="M37" s="31"/>
      <c r="N37" s="31"/>
      <c r="O37" s="31"/>
    </row>
    <row r="38" spans="1:17" ht="42">
      <c r="A38" s="59">
        <v>1</v>
      </c>
      <c r="B38" s="60" t="s">
        <v>54</v>
      </c>
      <c r="C38" s="18" t="s">
        <v>55</v>
      </c>
      <c r="D38" s="82" t="s">
        <v>43</v>
      </c>
      <c r="E38" s="83">
        <v>3</v>
      </c>
      <c r="F38" s="84"/>
      <c r="G38" s="22">
        <f>ROUND(F38*(1+H38),2)</f>
        <v>0</v>
      </c>
      <c r="H38" s="85">
        <v>0.08</v>
      </c>
      <c r="I38" s="22">
        <f>ROUND(F38*E38,2)</f>
        <v>0</v>
      </c>
      <c r="J38" s="22">
        <f t="shared" ref="J38" si="5">ROUND(I38*(1+H38),2)</f>
        <v>0</v>
      </c>
      <c r="K38" s="100"/>
      <c r="L38" s="111"/>
      <c r="M38" s="30"/>
    </row>
    <row r="39" spans="1:17">
      <c r="A39" s="57"/>
      <c r="B39" s="43"/>
      <c r="C39" s="86"/>
      <c r="D39" s="86"/>
      <c r="E39" s="87"/>
      <c r="F39" s="88"/>
      <c r="G39" s="89"/>
      <c r="H39" s="45" t="s">
        <v>15</v>
      </c>
      <c r="I39" s="46">
        <f>SUM(I38)</f>
        <v>0</v>
      </c>
      <c r="J39" s="46">
        <f>SUM(J38)</f>
        <v>0</v>
      </c>
      <c r="K39" s="101"/>
      <c r="L39" s="106"/>
      <c r="M39" s="30"/>
    </row>
    <row r="40" spans="1:17">
      <c r="A40" s="69"/>
      <c r="B40" s="69"/>
      <c r="C40" s="86"/>
      <c r="D40" s="86"/>
      <c r="E40" s="87"/>
      <c r="F40" s="88"/>
      <c r="G40" s="89"/>
      <c r="H40" s="20"/>
      <c r="I40" s="31"/>
      <c r="J40" s="31"/>
      <c r="K40" s="133" t="s">
        <v>16</v>
      </c>
      <c r="L40" s="133"/>
      <c r="M40" s="30"/>
    </row>
    <row r="41" spans="1:17">
      <c r="A41" s="69"/>
      <c r="B41" s="69"/>
      <c r="L41" s="129" t="s">
        <v>17</v>
      </c>
    </row>
    <row r="42" spans="1:17">
      <c r="D42" s="35"/>
      <c r="E42" s="33"/>
      <c r="F42" s="21"/>
      <c r="G42" s="56"/>
      <c r="H42" s="34"/>
    </row>
    <row r="43" spans="1:17">
      <c r="D43" s="35"/>
      <c r="F43" s="21"/>
      <c r="G43" s="56"/>
      <c r="H43" s="34"/>
    </row>
    <row r="44" spans="1:17">
      <c r="C44" s="36"/>
      <c r="D44" s="37"/>
      <c r="F44" s="21"/>
      <c r="G44" s="56"/>
      <c r="H44" s="34"/>
    </row>
    <row r="45" spans="1:17">
      <c r="D45" s="35"/>
      <c r="G45" s="119"/>
      <c r="H45" s="34"/>
    </row>
    <row r="46" spans="1:17">
      <c r="G46" s="119"/>
      <c r="H46" s="34"/>
    </row>
    <row r="47" spans="1:17">
      <c r="G47" s="119"/>
    </row>
    <row r="56" spans="8:8">
      <c r="H56" s="112"/>
    </row>
  </sheetData>
  <autoFilter ref="A1:L49" xr:uid="{926E2ED9-BFF6-4786-93CB-C4778B36B882}">
    <filterColumn colId="11" showButton="0"/>
  </autoFilter>
  <mergeCells count="8">
    <mergeCell ref="K33:L33"/>
    <mergeCell ref="D3:L3"/>
    <mergeCell ref="K7:L7"/>
    <mergeCell ref="D9:L9"/>
    <mergeCell ref="K23:L23"/>
    <mergeCell ref="D28:L28"/>
    <mergeCell ref="D36:L36"/>
    <mergeCell ref="K40:L40"/>
  </mergeCells>
  <printOptions horizontalCentered="1"/>
  <pageMargins left="7.874015748031496E-2" right="3.937007874015748E-2" top="0.11811023622047245" bottom="0.11811023622047245" header="0" footer="0"/>
  <pageSetup paperSize="9" scale="73" fitToHeight="0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 Agnieszka</dc:creator>
  <cp:lastModifiedBy>Katarzyna Łyszczarczyk</cp:lastModifiedBy>
  <cp:lastPrinted>2019-10-07T07:53:21Z</cp:lastPrinted>
  <dcterms:created xsi:type="dcterms:W3CDTF">2019-07-31T13:12:19Z</dcterms:created>
  <dcterms:modified xsi:type="dcterms:W3CDTF">2019-11-18T08:31:35Z</dcterms:modified>
</cp:coreProperties>
</file>