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RZETARGI\2019\39.2019 Dostawa odczynników chemicznych i akcesoriów Pato\pytania i odpowiedzi\"/>
    </mc:Choice>
  </mc:AlternateContent>
  <xr:revisionPtr revIDLastSave="0" documentId="8_{B3B74670-7442-47C3-888D-AF14379A89BE}" xr6:coauthVersionLast="43" xr6:coauthVersionMax="43" xr10:uidLastSave="{00000000-0000-0000-0000-000000000000}"/>
  <bookViews>
    <workbookView xWindow="-120" yWindow="-120" windowWidth="29040" windowHeight="15840" tabRatio="592"/>
  </bookViews>
  <sheets>
    <sheet name="Pakiet 1" sheetId="1" r:id="rId1"/>
    <sheet name=" " sheetId="2" r:id="rId2"/>
  </sheets>
  <definedNames>
    <definedName name="stawkaVAT">' '!$A$4:$A$7</definedName>
    <definedName name="VAT">' '!$A$3:$A$7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9" i="1" l="1"/>
  <c r="J72" i="1"/>
  <c r="G69" i="1"/>
  <c r="G6" i="1"/>
  <c r="I6" i="1"/>
  <c r="J6" i="1"/>
  <c r="A7" i="1"/>
  <c r="G7" i="1"/>
  <c r="I7" i="1"/>
  <c r="J7" i="1"/>
  <c r="G8" i="1"/>
  <c r="I8" i="1"/>
  <c r="J8" i="1"/>
  <c r="G9" i="1"/>
  <c r="I9" i="1"/>
  <c r="J9" i="1"/>
  <c r="G10" i="1"/>
  <c r="I10" i="1"/>
  <c r="J10" i="1"/>
  <c r="G18" i="1"/>
  <c r="I18" i="1"/>
  <c r="J18" i="1"/>
  <c r="J20" i="1"/>
  <c r="G19" i="1"/>
  <c r="I19" i="1"/>
  <c r="J19" i="1"/>
  <c r="G27" i="1"/>
  <c r="I27" i="1"/>
  <c r="J27" i="1"/>
  <c r="G28" i="1"/>
  <c r="I28" i="1"/>
  <c r="J28" i="1"/>
  <c r="G29" i="1"/>
  <c r="I29" i="1"/>
  <c r="J29" i="1"/>
  <c r="G30" i="1"/>
  <c r="I30" i="1"/>
  <c r="J30" i="1"/>
  <c r="G31" i="1"/>
  <c r="I31" i="1"/>
  <c r="J31" i="1"/>
  <c r="G32" i="1"/>
  <c r="I32" i="1"/>
  <c r="J32" i="1"/>
  <c r="G33" i="1"/>
  <c r="I33" i="1"/>
  <c r="J33" i="1"/>
  <c r="G34" i="1"/>
  <c r="I34" i="1"/>
  <c r="J34" i="1"/>
  <c r="G35" i="1"/>
  <c r="I35" i="1"/>
  <c r="J35" i="1"/>
  <c r="G48" i="1"/>
  <c r="I48" i="1"/>
  <c r="J48" i="1"/>
  <c r="J49" i="1"/>
  <c r="G53" i="1"/>
  <c r="I53" i="1"/>
  <c r="J53" i="1"/>
  <c r="A54" i="1"/>
  <c r="A55" i="1"/>
  <c r="G54" i="1"/>
  <c r="I54" i="1"/>
  <c r="J54" i="1"/>
  <c r="G55" i="1"/>
  <c r="I55" i="1"/>
  <c r="J55" i="1"/>
  <c r="G56" i="1"/>
  <c r="I56" i="1"/>
  <c r="J56" i="1"/>
  <c r="G62" i="1"/>
  <c r="I62" i="1"/>
  <c r="J62" i="1"/>
  <c r="J64" i="1"/>
  <c r="G63" i="1"/>
  <c r="I63" i="1"/>
  <c r="J63" i="1"/>
  <c r="G68" i="1"/>
  <c r="I68" i="1"/>
  <c r="A69" i="1"/>
  <c r="A70" i="1"/>
  <c r="A71" i="1"/>
  <c r="G70" i="1"/>
  <c r="I70" i="1"/>
  <c r="J70" i="1"/>
  <c r="G71" i="1"/>
  <c r="I71" i="1"/>
  <c r="J71" i="1"/>
  <c r="G77" i="1"/>
  <c r="I77" i="1"/>
  <c r="J77" i="1"/>
  <c r="G78" i="1"/>
  <c r="I78" i="1"/>
  <c r="J78" i="1"/>
  <c r="I79" i="1"/>
  <c r="I49" i="1"/>
  <c r="I72" i="1"/>
  <c r="J68" i="1"/>
  <c r="I36" i="1"/>
  <c r="I11" i="1"/>
  <c r="J11" i="1"/>
  <c r="J36" i="1"/>
  <c r="J79" i="1"/>
  <c r="J57" i="1"/>
  <c r="I57" i="1"/>
  <c r="I20" i="1"/>
  <c r="I64" i="1"/>
  <c r="I85" i="1"/>
</calcChain>
</file>

<file path=xl/sharedStrings.xml><?xml version="1.0" encoding="utf-8"?>
<sst xmlns="http://schemas.openxmlformats.org/spreadsheetml/2006/main" count="160" uniqueCount="63">
  <si>
    <t>Pakiet nr 1</t>
  </si>
  <si>
    <t>lp</t>
  </si>
  <si>
    <t>Opis przedmiotu zamówienia</t>
  </si>
  <si>
    <t>Nazwa producenta / nr katalogowy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</si>
  <si>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</si>
  <si>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</si>
  <si>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</si>
  <si>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</si>
  <si>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</si>
  <si>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</si>
  <si>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</si>
  <si>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kg.</t>
  </si>
  <si>
    <t>Aceton cz.d.a. (czysty do analiz)</t>
  </si>
  <si>
    <t>litr</t>
  </si>
  <si>
    <t>Ksylen cz.d.a. (czysty do analiz)</t>
  </si>
  <si>
    <t>Hematoksylina Harrisa zakwaszona</t>
  </si>
  <si>
    <t>Eozyna wodna 1%</t>
  </si>
  <si>
    <t>RAZEM</t>
  </si>
  <si>
    <t>Wymagane świadectwo kontroli jakości dot.poz.</t>
  </si>
  <si>
    <t xml:space="preserve">1, 2,3,4, 5 </t>
  </si>
  <si>
    <t>Pakiet nr 2</t>
  </si>
  <si>
    <t>Alkohol absolutny (bezwodny) cz.d.a. (czysty do analiz</t>
  </si>
  <si>
    <t>Alkohol 96% cz.d.a. (czysty do analiz)</t>
  </si>
  <si>
    <t>Wymagane świadectwo kontroli jakości .</t>
  </si>
  <si>
    <t>Pakiet nr 3</t>
  </si>
  <si>
    <t>op.</t>
  </si>
  <si>
    <r>
      <t>Noże mikrotomowe jednorazowe N35 do wstążeczkowego skrawania bardzo twardych materiałów w krojeniu rutynowym. Długość – 80mm, wysokość 8mm, kąt żyletki 35</t>
    </r>
    <r>
      <rPr>
        <sz val="10"/>
        <rFont val="Times New Roman"/>
        <family val="1"/>
        <charset val="1"/>
      </rPr>
      <t>°, materiał wykonania – stal nierdzewna (50szt/op)</t>
    </r>
  </si>
  <si>
    <r>
      <t>Noże mikrotomowe jednorazowe R35 do skrawania wstężeczkowego bardzo drobnego materiału,do materiałów twardych i miękkich w krojeniu rutynowym. Długość – 80mm, wysokość 8mm, kąt żyletki 35</t>
    </r>
    <r>
      <rPr>
        <sz val="10"/>
        <rFont val="Times New Roman"/>
        <family val="1"/>
        <charset val="1"/>
      </rPr>
      <t>°, materiał wykonania – stal nierdzewna (50szt/op)</t>
    </r>
  </si>
  <si>
    <t xml:space="preserve">op </t>
  </si>
  <si>
    <r>
      <t>Noże mikrotomowe jednorazowe C35 do skrawania w kriostatach.  Długość – 80mm, wysokość 8mm, kąt żyletki 35</t>
    </r>
    <r>
      <rPr>
        <sz val="10"/>
        <rFont val="Times New Roman"/>
        <family val="1"/>
        <charset val="1"/>
      </rPr>
      <t>°, materiał wykonania – stal węglowa odporna na działanie niskich temperatur (20szt/op)</t>
    </r>
  </si>
  <si>
    <t>Uniwersalny marker do opisywania kasetek i szkiełek odporny na odczynniki chemiczne: ksylen, aceton, alkohol; kolor czarny</t>
  </si>
  <si>
    <t>szt.</t>
  </si>
  <si>
    <t>Alcian Blue PAS pH 2,5 100 testów</t>
  </si>
  <si>
    <t>op</t>
  </si>
  <si>
    <t>PAS Hotchkiss McMannus 100 testów</t>
  </si>
  <si>
    <t>Mucykarmin 100 testów</t>
  </si>
  <si>
    <t>Pakiet nr 4</t>
  </si>
  <si>
    <t>Taśma z naniesionym klejem aktywowanym przez ksylen rolka 70 metrów</t>
  </si>
  <si>
    <t>Pakiet nr 5</t>
  </si>
  <si>
    <t>Szkiełka podstawowe szlifowane z kolorowym polem do opisu w kolorze białym, żółtym, niebieskim, zielonym, różowym  (50szt/op)</t>
  </si>
  <si>
    <t>Szkiełka podstawowe polysinowane do badań immunohistochemicznych (72szt/op)</t>
  </si>
  <si>
    <t xml:space="preserve">Szkiełka nakrywkowe o bezbarwnej przejrzystości, rozmiar 24 x 60 mm (1000szt/paleta) </t>
  </si>
  <si>
    <t>paleta</t>
  </si>
  <si>
    <t>Rękawice sekcyjne rozmiar 8 i 9</t>
  </si>
  <si>
    <t>para</t>
  </si>
  <si>
    <t>Pakiet nr 6</t>
  </si>
  <si>
    <t>Odwapniacz elektolityczny na bazie kwasu solnego i mrówkowego</t>
  </si>
  <si>
    <t>Op = 2,5l</t>
  </si>
  <si>
    <t>Medium w aerozolu do szybkiego schładzania materiału podczas skrawania (op 150 ml)</t>
  </si>
  <si>
    <t>Pakiet nr 7</t>
  </si>
  <si>
    <t>Torebki do przeprowadzania drobnych materiałów (miękkie, rozm.30x45mm)</t>
  </si>
  <si>
    <t>Gąbki do kasetek histopatologicznych. Produkt wykonany z materiału odpornego na działanie ksylenu, alkoholu i temperatury do 60 stopni (op.- 500 szt)</t>
  </si>
  <si>
    <t>Kasetki histopatologiczne zamykane, z plastikową pokrywką, bez zawiasów ze sprężystym zamknięciem, z miejscem do opisu - standardowe otwory 2x2mm (w trzech różnych kolorach)</t>
  </si>
  <si>
    <t>Kasetki histopatologiczne (oligobiopsyjne) zamykane, z plastikową pokrywką, bez zawiasów ze sprężystym zamknięciem, z miejscem do opisu, z kwadratowymi otworami – wymiary otworów 1x1mm.(w trzech różnych kolorach)</t>
  </si>
  <si>
    <t>Pakiet nr 8</t>
  </si>
  <si>
    <t>Pudełko tekturowe na 1000 preparatów</t>
  </si>
  <si>
    <t>Pudełko tekturowe na 220 bloczków szufladkowe</t>
  </si>
  <si>
    <t>stawki podatku VAT</t>
  </si>
  <si>
    <r>
      <t xml:space="preserve">Parafina stała w postaci łusek o temperaturze topnienia 56C – 58C (opakowanie 10kg) </t>
    </r>
    <r>
      <rPr>
        <sz val="10"/>
        <color indexed="10"/>
        <rFont val="Times New Roman"/>
        <family val="1"/>
        <charset val="238"/>
      </rPr>
      <t>lub w formie granulatu</t>
    </r>
  </si>
  <si>
    <r>
      <t xml:space="preserve">Żel do kriostat, bezbarwny (100 ml/op.) lub </t>
    </r>
    <r>
      <rPr>
        <sz val="10"/>
        <color indexed="10"/>
        <rFont val="Times New Roman"/>
        <family val="1"/>
        <charset val="238"/>
      </rPr>
      <t>(120 ml/op)</t>
    </r>
  </si>
  <si>
    <r>
      <t xml:space="preserve">Barwnik do tkanek z aplikatorem umożliwiającym precyzyjne nanoszenie tuszu na tkankę – kolor czarny lub czerwony (op 15x4ml) lub </t>
    </r>
    <r>
      <rPr>
        <sz val="10"/>
        <color indexed="10"/>
        <rFont val="Times New Roman"/>
        <family val="1"/>
        <charset val="238"/>
      </rPr>
      <t>(op.20x3ml)</t>
    </r>
  </si>
  <si>
    <r>
      <t>Dodatkowe wytyczne do noży mikrotomowych (pakiet nr 2, pozycja 2,3,4):
* niskoprofilowe, wymienialne ostrza do mikrotomów (żyletki) o wymiarach: długość 80mm, szerokość 8mm, grubość 0,25mm, kąt 35</t>
    </r>
    <r>
      <rPr>
        <b/>
        <sz val="9"/>
        <rFont val="Times New Roman"/>
        <family val="1"/>
        <charset val="1"/>
      </rPr>
      <t xml:space="preserve">°
* kompatybilność z standardowymi uchwytami do ostrzy niskoprofilowych stosowanymi w mikrotomach produkcji Microm
* dopasowanie do uchwytu musi zapewniać dokładne unieruchomienie oraz pełną stabilizację ostrza w trakcie trymowania i skrawania materiału tkankowego zatopionego w bloku parafinowym
* </t>
    </r>
    <r>
      <rPr>
        <b/>
        <sz val="9"/>
        <rFont val="Times New Roman"/>
        <family val="1"/>
        <charset val="238"/>
      </rPr>
      <t>ostrza mają być kompatybilne z miniuchwytem o długości 80 mm posiadanym przez Zakład firmy FEATHER, z nazwą producenta na ostrzu, do ponownego wykorzystania w pracowni formalinowej. Otwory w ostrzu w odległości 2,4cm</t>
    </r>
    <r>
      <rPr>
        <b/>
        <sz val="9"/>
        <rFont val="Times New Roman"/>
        <family val="1"/>
        <charset val="1"/>
      </rPr>
      <t xml:space="preserve">
* wymagane jest posiadanie certyfikatu bezpieczeństwa obowiązującego w państwach UE (wyrób oznaczony znakiem CE)
* wymagana minimalna wydajność ostrza używanego zgodnie z przeznaczeniem – 20 bloków/ostrze (parametr do sprawdzenia na próbkach produktu)
* nowe ostrze nie może wykazywać rys w czasie próbnego skrojenia 20 skrawków z bloczka parafinowego (bez tkanki) – oceniane na bloczku pod powiększeniem 10x
* nowe ostrza – muszą zapewniać brak rys, ubytków tkanki w min 10 wykonywanych preparatach mikroskopowych (po dokonaniu kontroli pod mikroskopem)</t>
    </r>
  </si>
  <si>
    <t>Załącznik nr 3 do SIWZ- 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</si>
</sst>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Times New Roman"/>
      <family val="1"/>
      <charset val="1"/>
    </font>
    <font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0" xfId="0" applyFont="1" applyBorder="1"/>
    <xf numFmtId="165" fontId="0" fillId="0" borderId="0" xfId="0" applyNumberFormat="1" applyFont="1"/>
    <xf numFmtId="0" fontId="0" fillId="0" borderId="0" xfId="0" applyFont="1" applyFill="1"/>
    <xf numFmtId="0" fontId="5" fillId="0" borderId="0" xfId="0" applyFont="1"/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view="pageBreakPreview" topLeftCell="A58" zoomScale="110" zoomScaleNormal="80" zoomScaleSheetLayoutView="110" workbookViewId="0">
      <selection activeCell="D73" sqref="D73"/>
    </sheetView>
  </sheetViews>
  <sheetFormatPr defaultColWidth="9" defaultRowHeight="12.75" x14ac:dyDescent="0.2"/>
  <cols>
    <col min="1" max="1" width="5.85546875" style="1" customWidth="1"/>
    <col min="2" max="2" width="36" style="1" customWidth="1"/>
    <col min="3" max="3" width="13.42578125" style="1" customWidth="1"/>
    <col min="4" max="4" width="9.7109375" style="1" customWidth="1"/>
    <col min="5" max="5" width="9" style="1"/>
    <col min="6" max="6" width="13.7109375" style="1" customWidth="1"/>
    <col min="7" max="7" width="13.5703125" style="1" customWidth="1"/>
    <col min="8" max="8" width="9" style="1"/>
    <col min="9" max="9" width="11.7109375" style="1" customWidth="1"/>
    <col min="10" max="10" width="31.140625" style="1" customWidth="1"/>
    <col min="11" max="11" width="9" style="1"/>
    <col min="12" max="12" width="13.28515625" style="1" customWidth="1"/>
    <col min="13" max="16384" width="9" style="1"/>
  </cols>
  <sheetData>
    <row r="1" spans="1:11" x14ac:dyDescent="0.2">
      <c r="G1" s="48" t="s">
        <v>62</v>
      </c>
      <c r="H1" s="48"/>
      <c r="I1" s="48"/>
      <c r="J1" s="48"/>
    </row>
    <row r="2" spans="1:11" x14ac:dyDescent="0.2">
      <c r="G2" s="48"/>
      <c r="H2" s="48"/>
      <c r="I2" s="48"/>
      <c r="J2" s="48"/>
    </row>
    <row r="3" spans="1:11" ht="8.25" customHeight="1" x14ac:dyDescent="0.2"/>
    <row r="4" spans="1:11" x14ac:dyDescent="0.2">
      <c r="A4" s="2"/>
      <c r="B4" s="3" t="s">
        <v>0</v>
      </c>
      <c r="C4" s="3"/>
      <c r="D4" s="4"/>
      <c r="E4" s="4"/>
      <c r="F4" s="4"/>
      <c r="G4" s="4"/>
      <c r="H4" s="4"/>
      <c r="I4" s="4"/>
      <c r="J4" s="4"/>
    </row>
    <row r="5" spans="1:11" ht="51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6" t="s">
        <v>8</v>
      </c>
      <c r="I5" s="7" t="s">
        <v>9</v>
      </c>
      <c r="J5" s="7" t="s">
        <v>10</v>
      </c>
    </row>
    <row r="6" spans="1:11" ht="38.25" x14ac:dyDescent="0.2">
      <c r="A6" s="8">
        <v>1</v>
      </c>
      <c r="B6" s="9" t="s">
        <v>58</v>
      </c>
      <c r="C6" s="10"/>
      <c r="D6" s="11" t="s">
        <v>11</v>
      </c>
      <c r="E6" s="11">
        <v>150</v>
      </c>
      <c r="F6" s="12">
        <v>0</v>
      </c>
      <c r="G6" s="13">
        <f>ROUND(F6*(1+H6),2)</f>
        <v>0</v>
      </c>
      <c r="H6" s="14">
        <v>0.08</v>
      </c>
      <c r="I6" s="13">
        <f>(ROUND(F6*E6,2))</f>
        <v>0</v>
      </c>
      <c r="J6" s="13">
        <f>ROUND(I6*(1+H6),2)</f>
        <v>0</v>
      </c>
    </row>
    <row r="7" spans="1:11" ht="16.350000000000001" customHeight="1" x14ac:dyDescent="0.2">
      <c r="A7" s="8">
        <f>SUM(A6+1)</f>
        <v>2</v>
      </c>
      <c r="B7" s="9" t="s">
        <v>12</v>
      </c>
      <c r="C7" s="10"/>
      <c r="D7" s="11" t="s">
        <v>13</v>
      </c>
      <c r="E7" s="11">
        <v>30</v>
      </c>
      <c r="F7" s="12">
        <v>0</v>
      </c>
      <c r="G7" s="13">
        <f>ROUND(F7*(1+H7),2)</f>
        <v>0</v>
      </c>
      <c r="H7" s="14">
        <v>0.23</v>
      </c>
      <c r="I7" s="13">
        <f>(ROUND(F7*E7,2))</f>
        <v>0</v>
      </c>
      <c r="J7" s="13">
        <f>ROUND(I7*(1+H7),2)</f>
        <v>0</v>
      </c>
    </row>
    <row r="8" spans="1:11" ht="16.350000000000001" customHeight="1" x14ac:dyDescent="0.2">
      <c r="A8" s="8">
        <v>3</v>
      </c>
      <c r="B8" s="9" t="s">
        <v>14</v>
      </c>
      <c r="C8" s="10"/>
      <c r="D8" s="11" t="s">
        <v>13</v>
      </c>
      <c r="E8" s="11">
        <v>250</v>
      </c>
      <c r="F8" s="12">
        <v>0</v>
      </c>
      <c r="G8" s="13">
        <f>ROUND(F8*(1+H8),2)</f>
        <v>0</v>
      </c>
      <c r="H8" s="14">
        <v>0.23</v>
      </c>
      <c r="I8" s="13">
        <f>(ROUND(F8*E8,2))</f>
        <v>0</v>
      </c>
      <c r="J8" s="13">
        <f>ROUND(I8*(1+H8),2)</f>
        <v>0</v>
      </c>
    </row>
    <row r="9" spans="1:11" ht="16.350000000000001" customHeight="1" x14ac:dyDescent="0.2">
      <c r="A9" s="8">
        <v>4</v>
      </c>
      <c r="B9" s="9" t="s">
        <v>15</v>
      </c>
      <c r="C9" s="10"/>
      <c r="D9" s="11" t="s">
        <v>13</v>
      </c>
      <c r="E9" s="11">
        <v>6</v>
      </c>
      <c r="F9" s="12">
        <v>0</v>
      </c>
      <c r="G9" s="13">
        <f>ROUND(F9*(1+H9),2)</f>
        <v>0</v>
      </c>
      <c r="H9" s="14">
        <v>0.08</v>
      </c>
      <c r="I9" s="13">
        <f>(ROUND(F9*E9,2))</f>
        <v>0</v>
      </c>
      <c r="J9" s="13">
        <f>ROUND(I9*(1+H9),2)</f>
        <v>0</v>
      </c>
    </row>
    <row r="10" spans="1:11" ht="16.350000000000001" customHeight="1" x14ac:dyDescent="0.2">
      <c r="A10" s="8">
        <v>5</v>
      </c>
      <c r="B10" s="9" t="s">
        <v>16</v>
      </c>
      <c r="C10" s="10"/>
      <c r="D10" s="11" t="s">
        <v>13</v>
      </c>
      <c r="E10" s="11">
        <v>6</v>
      </c>
      <c r="F10" s="12">
        <v>0</v>
      </c>
      <c r="G10" s="13">
        <f>ROUND(F10*(1+H10),2)</f>
        <v>0</v>
      </c>
      <c r="H10" s="14">
        <v>0.23</v>
      </c>
      <c r="I10" s="13">
        <f>(ROUND(F10*E10,2))</f>
        <v>0</v>
      </c>
      <c r="J10" s="13">
        <f>ROUND(I10*(1+H10),2)</f>
        <v>0</v>
      </c>
    </row>
    <row r="11" spans="1:11" ht="16.350000000000001" customHeight="1" x14ac:dyDescent="0.2">
      <c r="A11" s="15"/>
      <c r="B11" s="16"/>
      <c r="C11" s="16"/>
      <c r="D11" s="17"/>
      <c r="E11" s="17"/>
      <c r="F11" s="18"/>
      <c r="G11" s="19"/>
      <c r="H11" s="20" t="s">
        <v>17</v>
      </c>
      <c r="I11" s="21">
        <f>SUM(I6:I10)</f>
        <v>0</v>
      </c>
      <c r="J11" s="21">
        <f>SUM(J6:J10)</f>
        <v>0</v>
      </c>
    </row>
    <row r="12" spans="1:11" ht="25.5" customHeight="1" x14ac:dyDescent="0.2">
      <c r="A12" s="22"/>
      <c r="B12" s="23" t="s">
        <v>18</v>
      </c>
      <c r="C12" s="23"/>
      <c r="D12" s="24"/>
      <c r="E12" s="24"/>
      <c r="F12" s="19"/>
      <c r="G12" s="19"/>
      <c r="H12" s="25"/>
      <c r="I12" s="25"/>
      <c r="J12" s="25"/>
      <c r="K12" s="26"/>
    </row>
    <row r="13" spans="1:11" ht="15.6" customHeight="1" x14ac:dyDescent="0.2">
      <c r="A13" s="22"/>
      <c r="B13" s="23" t="s">
        <v>19</v>
      </c>
      <c r="C13" s="23"/>
      <c r="D13" s="24"/>
      <c r="E13" s="24"/>
      <c r="F13" s="19"/>
      <c r="G13" s="19"/>
      <c r="H13" s="25"/>
      <c r="I13" s="25"/>
      <c r="J13" s="25"/>
      <c r="K13" s="26"/>
    </row>
    <row r="14" spans="1:11" ht="15.6" customHeight="1" x14ac:dyDescent="0.2">
      <c r="A14" s="22"/>
      <c r="B14" s="23"/>
      <c r="C14" s="23"/>
      <c r="D14" s="24"/>
      <c r="E14" s="24"/>
      <c r="F14" s="19"/>
      <c r="G14" s="19"/>
      <c r="H14" s="25"/>
      <c r="I14" s="25"/>
      <c r="J14" s="25"/>
      <c r="K14" s="26"/>
    </row>
    <row r="15" spans="1:11" ht="15.6" customHeight="1" x14ac:dyDescent="0.2">
      <c r="A15" s="22"/>
      <c r="B15" s="23"/>
      <c r="C15" s="23"/>
      <c r="D15" s="24"/>
      <c r="E15" s="24"/>
      <c r="F15" s="19"/>
      <c r="G15" s="19"/>
      <c r="H15" s="25"/>
      <c r="I15" s="25"/>
      <c r="J15" s="25"/>
      <c r="K15" s="26"/>
    </row>
    <row r="16" spans="1:11" ht="15.6" customHeight="1" x14ac:dyDescent="0.2">
      <c r="A16" s="22"/>
      <c r="B16" s="3" t="s">
        <v>20</v>
      </c>
      <c r="C16" s="23"/>
      <c r="D16" s="24"/>
      <c r="E16" s="24"/>
      <c r="F16" s="19"/>
      <c r="G16" s="19"/>
      <c r="H16" s="25"/>
      <c r="I16" s="25"/>
      <c r="J16" s="25"/>
      <c r="K16" s="26"/>
    </row>
    <row r="17" spans="1:12" ht="51.75" customHeight="1" x14ac:dyDescent="0.2">
      <c r="A17" s="5" t="s">
        <v>1</v>
      </c>
      <c r="B17" s="6" t="s">
        <v>2</v>
      </c>
      <c r="C17" s="6" t="s">
        <v>3</v>
      </c>
      <c r="D17" s="6" t="s">
        <v>4</v>
      </c>
      <c r="E17" s="6" t="s">
        <v>5</v>
      </c>
      <c r="F17" s="6" t="s">
        <v>6</v>
      </c>
      <c r="G17" s="7" t="s">
        <v>7</v>
      </c>
      <c r="H17" s="6" t="s">
        <v>8</v>
      </c>
      <c r="I17" s="7" t="s">
        <v>9</v>
      </c>
      <c r="J17" s="7" t="s">
        <v>10</v>
      </c>
    </row>
    <row r="18" spans="1:12" ht="25.35" customHeight="1" x14ac:dyDescent="0.2">
      <c r="A18" s="8">
        <v>1</v>
      </c>
      <c r="B18" s="9" t="s">
        <v>21</v>
      </c>
      <c r="C18" s="10"/>
      <c r="D18" s="11" t="s">
        <v>13</v>
      </c>
      <c r="E18" s="11">
        <v>180</v>
      </c>
      <c r="F18" s="12">
        <v>0</v>
      </c>
      <c r="G18" s="13">
        <f>ROUND(F18*(1+H18),2)</f>
        <v>0</v>
      </c>
      <c r="H18" s="14">
        <v>0.23</v>
      </c>
      <c r="I18" s="13">
        <f>(ROUND(F18*E18,2))</f>
        <v>0</v>
      </c>
      <c r="J18" s="13">
        <f>ROUND(I18*(1+H18),2)</f>
        <v>0</v>
      </c>
    </row>
    <row r="19" spans="1:12" ht="16.350000000000001" customHeight="1" x14ac:dyDescent="0.2">
      <c r="A19" s="8">
        <v>2</v>
      </c>
      <c r="B19" s="9" t="s">
        <v>22</v>
      </c>
      <c r="C19" s="10"/>
      <c r="D19" s="11" t="s">
        <v>13</v>
      </c>
      <c r="E19" s="11">
        <v>180</v>
      </c>
      <c r="F19" s="12">
        <v>0</v>
      </c>
      <c r="G19" s="13">
        <f>ROUND(F19*(1+H19),2)</f>
        <v>0</v>
      </c>
      <c r="H19" s="14">
        <v>0.23</v>
      </c>
      <c r="I19" s="13">
        <f>(ROUND(F19*E19,2))</f>
        <v>0</v>
      </c>
      <c r="J19" s="13">
        <f>ROUND(I19*(1+H19),2)</f>
        <v>0</v>
      </c>
    </row>
    <row r="20" spans="1:12" ht="16.350000000000001" customHeight="1" x14ac:dyDescent="0.2">
      <c r="A20" s="15"/>
      <c r="B20" s="16"/>
      <c r="C20" s="16"/>
      <c r="D20" s="17"/>
      <c r="E20" s="17"/>
      <c r="F20" s="18"/>
      <c r="G20" s="19"/>
      <c r="H20" s="20" t="s">
        <v>17</v>
      </c>
      <c r="I20" s="21">
        <f>SUM(I18:I19)</f>
        <v>0</v>
      </c>
      <c r="J20" s="21">
        <f>SUM(J18:J19)</f>
        <v>0</v>
      </c>
    </row>
    <row r="21" spans="1:12" ht="15.6" customHeight="1" x14ac:dyDescent="0.2">
      <c r="A21" s="22"/>
      <c r="B21" s="16" t="s">
        <v>23</v>
      </c>
      <c r="C21" s="23"/>
      <c r="D21" s="24"/>
      <c r="E21" s="24"/>
      <c r="F21" s="19"/>
      <c r="G21" s="19"/>
      <c r="H21" s="25"/>
      <c r="I21" s="25"/>
      <c r="J21" s="25"/>
      <c r="K21" s="26"/>
    </row>
    <row r="22" spans="1:12" ht="15.6" customHeight="1" x14ac:dyDescent="0.2">
      <c r="A22" s="22"/>
      <c r="B22" s="23"/>
      <c r="C22" s="23"/>
      <c r="D22" s="24"/>
      <c r="E22" s="24"/>
      <c r="F22" s="19"/>
      <c r="G22" s="19"/>
      <c r="H22" s="25"/>
      <c r="I22" s="25"/>
      <c r="J22" s="25"/>
      <c r="K22" s="26"/>
    </row>
    <row r="23" spans="1:12" ht="15.6" customHeight="1" x14ac:dyDescent="0.2">
      <c r="A23" s="22"/>
      <c r="B23" s="23"/>
      <c r="C23" s="23"/>
      <c r="D23" s="24"/>
      <c r="E23" s="24"/>
      <c r="F23" s="19"/>
      <c r="G23" s="19"/>
      <c r="H23" s="25"/>
      <c r="I23" s="25"/>
      <c r="J23" s="25"/>
      <c r="K23" s="26"/>
    </row>
    <row r="24" spans="1:12" ht="15.6" customHeight="1" x14ac:dyDescent="0.2">
      <c r="A24" s="22"/>
      <c r="B24" s="23"/>
      <c r="C24" s="23"/>
      <c r="D24" s="24"/>
      <c r="E24" s="24"/>
      <c r="F24" s="19"/>
      <c r="G24" s="19"/>
      <c r="H24" s="25"/>
      <c r="I24" s="25"/>
      <c r="J24" s="25"/>
      <c r="K24" s="26"/>
    </row>
    <row r="25" spans="1:12" ht="14.85" customHeight="1" x14ac:dyDescent="0.2">
      <c r="A25" s="27"/>
      <c r="B25" s="3" t="s">
        <v>24</v>
      </c>
      <c r="C25" s="3"/>
      <c r="D25" s="4"/>
      <c r="E25" s="4"/>
      <c r="F25" s="4"/>
      <c r="G25" s="4"/>
      <c r="H25" s="4"/>
      <c r="I25" s="4"/>
      <c r="J25" s="4"/>
    </row>
    <row r="26" spans="1:12" ht="34.9" customHeight="1" x14ac:dyDescent="0.2">
      <c r="A26" s="5" t="s">
        <v>1</v>
      </c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  <c r="G26" s="7" t="s">
        <v>7</v>
      </c>
      <c r="H26" s="6" t="s">
        <v>8</v>
      </c>
      <c r="I26" s="7" t="s">
        <v>9</v>
      </c>
      <c r="J26" s="7" t="s">
        <v>10</v>
      </c>
    </row>
    <row r="27" spans="1:12" ht="42" customHeight="1" x14ac:dyDescent="0.2">
      <c r="A27" s="8">
        <v>1</v>
      </c>
      <c r="B27" s="9" t="s">
        <v>59</v>
      </c>
      <c r="C27" s="10"/>
      <c r="D27" s="11" t="s">
        <v>25</v>
      </c>
      <c r="E27" s="11">
        <v>3</v>
      </c>
      <c r="F27" s="12">
        <v>0</v>
      </c>
      <c r="G27" s="13">
        <f t="shared" ref="G27:G35" si="0">ROUND(F27*(1+H27),2)</f>
        <v>0</v>
      </c>
      <c r="H27" s="14">
        <v>0.08</v>
      </c>
      <c r="I27" s="13">
        <f t="shared" ref="I27:I35" si="1">(ROUND(F27*E27,2))</f>
        <v>0</v>
      </c>
      <c r="J27" s="13">
        <f t="shared" ref="J27:J35" si="2">ROUND(I27*(1+H27),2)</f>
        <v>0</v>
      </c>
    </row>
    <row r="28" spans="1:12" ht="78" customHeight="1" x14ac:dyDescent="0.2">
      <c r="A28" s="8">
        <v>2</v>
      </c>
      <c r="B28" s="9" t="s">
        <v>26</v>
      </c>
      <c r="C28" s="10"/>
      <c r="D28" s="11" t="s">
        <v>25</v>
      </c>
      <c r="E28" s="11">
        <v>20</v>
      </c>
      <c r="F28" s="12">
        <v>0</v>
      </c>
      <c r="G28" s="13">
        <f t="shared" si="0"/>
        <v>0</v>
      </c>
      <c r="H28" s="14">
        <v>0.08</v>
      </c>
      <c r="I28" s="13">
        <f t="shared" si="1"/>
        <v>0</v>
      </c>
      <c r="J28" s="13">
        <f t="shared" si="2"/>
        <v>0</v>
      </c>
    </row>
    <row r="29" spans="1:12" ht="87" customHeight="1" x14ac:dyDescent="0.2">
      <c r="A29" s="8">
        <v>3</v>
      </c>
      <c r="B29" s="9" t="s">
        <v>27</v>
      </c>
      <c r="C29" s="10"/>
      <c r="D29" s="11" t="s">
        <v>28</v>
      </c>
      <c r="E29" s="11">
        <v>20</v>
      </c>
      <c r="F29" s="12">
        <v>0</v>
      </c>
      <c r="G29" s="13">
        <f t="shared" si="0"/>
        <v>0</v>
      </c>
      <c r="H29" s="14">
        <v>0.08</v>
      </c>
      <c r="I29" s="13">
        <f t="shared" si="1"/>
        <v>0</v>
      </c>
      <c r="J29" s="13">
        <f t="shared" si="2"/>
        <v>0</v>
      </c>
      <c r="L29" s="28"/>
    </row>
    <row r="30" spans="1:12" ht="58.5" customHeight="1" x14ac:dyDescent="0.2">
      <c r="A30" s="8">
        <v>4</v>
      </c>
      <c r="B30" s="9" t="s">
        <v>29</v>
      </c>
      <c r="C30" s="10"/>
      <c r="D30" s="11" t="s">
        <v>28</v>
      </c>
      <c r="E30" s="11">
        <v>2</v>
      </c>
      <c r="F30" s="12">
        <v>0</v>
      </c>
      <c r="G30" s="13">
        <f t="shared" si="0"/>
        <v>0</v>
      </c>
      <c r="H30" s="14">
        <v>0.08</v>
      </c>
      <c r="I30" s="13">
        <f t="shared" si="1"/>
        <v>0</v>
      </c>
      <c r="J30" s="13">
        <f t="shared" si="2"/>
        <v>0</v>
      </c>
    </row>
    <row r="31" spans="1:12" ht="36.6" customHeight="1" x14ac:dyDescent="0.2">
      <c r="A31" s="8">
        <v>5</v>
      </c>
      <c r="B31" s="9" t="s">
        <v>30</v>
      </c>
      <c r="C31" s="10"/>
      <c r="D31" s="11" t="s">
        <v>31</v>
      </c>
      <c r="E31" s="11">
        <v>30</v>
      </c>
      <c r="F31" s="12">
        <v>0</v>
      </c>
      <c r="G31" s="13">
        <f t="shared" si="0"/>
        <v>0</v>
      </c>
      <c r="H31" s="14">
        <v>0.23</v>
      </c>
      <c r="I31" s="13">
        <f t="shared" si="1"/>
        <v>0</v>
      </c>
      <c r="J31" s="13">
        <f t="shared" si="2"/>
        <v>0</v>
      </c>
    </row>
    <row r="32" spans="1:12" ht="18.600000000000001" customHeight="1" x14ac:dyDescent="0.2">
      <c r="A32" s="8">
        <v>6</v>
      </c>
      <c r="B32" s="9" t="s">
        <v>32</v>
      </c>
      <c r="C32" s="10"/>
      <c r="D32" s="11" t="s">
        <v>33</v>
      </c>
      <c r="E32" s="11">
        <v>1</v>
      </c>
      <c r="F32" s="12">
        <v>0</v>
      </c>
      <c r="G32" s="13">
        <f t="shared" si="0"/>
        <v>0</v>
      </c>
      <c r="H32" s="14">
        <v>0.08</v>
      </c>
      <c r="I32" s="13">
        <f t="shared" si="1"/>
        <v>0</v>
      </c>
      <c r="J32" s="13">
        <f t="shared" si="2"/>
        <v>0</v>
      </c>
    </row>
    <row r="33" spans="1:10" ht="19.899999999999999" customHeight="1" x14ac:dyDescent="0.2">
      <c r="A33" s="8">
        <v>7</v>
      </c>
      <c r="B33" s="9" t="s">
        <v>34</v>
      </c>
      <c r="C33" s="10"/>
      <c r="D33" s="11" t="s">
        <v>33</v>
      </c>
      <c r="E33" s="11">
        <v>1</v>
      </c>
      <c r="F33" s="12">
        <v>0</v>
      </c>
      <c r="G33" s="13">
        <f t="shared" si="0"/>
        <v>0</v>
      </c>
      <c r="H33" s="14">
        <v>0.08</v>
      </c>
      <c r="I33" s="13">
        <f t="shared" si="1"/>
        <v>0</v>
      </c>
      <c r="J33" s="13">
        <f t="shared" si="2"/>
        <v>0</v>
      </c>
    </row>
    <row r="34" spans="1:10" ht="18.600000000000001" customHeight="1" x14ac:dyDescent="0.2">
      <c r="A34" s="8">
        <v>8</v>
      </c>
      <c r="B34" s="9" t="s">
        <v>35</v>
      </c>
      <c r="C34" s="10"/>
      <c r="D34" s="11" t="s">
        <v>33</v>
      </c>
      <c r="E34" s="11">
        <v>1</v>
      </c>
      <c r="F34" s="12">
        <v>0</v>
      </c>
      <c r="G34" s="13">
        <f t="shared" si="0"/>
        <v>0</v>
      </c>
      <c r="H34" s="14">
        <v>0.08</v>
      </c>
      <c r="I34" s="13">
        <f t="shared" si="1"/>
        <v>0</v>
      </c>
      <c r="J34" s="13">
        <f t="shared" si="2"/>
        <v>0</v>
      </c>
    </row>
    <row r="35" spans="1:10" ht="51" customHeight="1" x14ac:dyDescent="0.2">
      <c r="A35" s="8">
        <v>9</v>
      </c>
      <c r="B35" s="9" t="s">
        <v>60</v>
      </c>
      <c r="C35" s="10"/>
      <c r="D35" s="11" t="s">
        <v>33</v>
      </c>
      <c r="E35" s="11">
        <v>2</v>
      </c>
      <c r="F35" s="12">
        <v>0</v>
      </c>
      <c r="G35" s="13">
        <f t="shared" si="0"/>
        <v>0</v>
      </c>
      <c r="H35" s="14">
        <v>0.08</v>
      </c>
      <c r="I35" s="13">
        <f t="shared" si="1"/>
        <v>0</v>
      </c>
      <c r="J35" s="13">
        <f t="shared" si="2"/>
        <v>0</v>
      </c>
    </row>
    <row r="36" spans="1:10" s="30" customFormat="1" ht="15.6" customHeight="1" x14ac:dyDescent="0.2">
      <c r="A36" s="22"/>
      <c r="B36" s="29"/>
      <c r="C36" s="23"/>
      <c r="D36" s="24"/>
      <c r="E36" s="24"/>
      <c r="F36" s="19"/>
      <c r="G36" s="19"/>
      <c r="H36" s="20" t="s">
        <v>17</v>
      </c>
      <c r="I36" s="21">
        <f>SUM(I27:I35)</f>
        <v>0</v>
      </c>
      <c r="J36" s="21">
        <f>SUM(J4:J35)</f>
        <v>0</v>
      </c>
    </row>
    <row r="37" spans="1:10" ht="6" customHeight="1" x14ac:dyDescent="0.2">
      <c r="A37" s="27"/>
      <c r="B37" s="3"/>
      <c r="C37" s="3"/>
      <c r="D37" s="4"/>
      <c r="E37" s="4"/>
      <c r="F37" s="4"/>
      <c r="G37" s="4"/>
      <c r="H37" s="4"/>
      <c r="I37" s="4"/>
      <c r="J37" s="4"/>
    </row>
    <row r="38" spans="1:10" ht="28.5" customHeight="1" x14ac:dyDescent="0.2">
      <c r="A38" s="27"/>
      <c r="B38" s="49" t="s">
        <v>61</v>
      </c>
      <c r="C38" s="49"/>
      <c r="D38" s="49"/>
      <c r="E38" s="49"/>
      <c r="F38" s="49"/>
      <c r="G38" s="49"/>
      <c r="H38" s="49"/>
      <c r="I38" s="49"/>
      <c r="J38" s="49"/>
    </row>
    <row r="39" spans="1:10" ht="21.75" customHeight="1" x14ac:dyDescent="0.2">
      <c r="A39" s="27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4.85" customHeight="1" x14ac:dyDescent="0.2">
      <c r="A40" s="27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33" customHeight="1" x14ac:dyDescent="0.2">
      <c r="A41" s="27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4.85" customHeight="1" x14ac:dyDescent="0.2">
      <c r="A42" s="27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34.5" customHeight="1" x14ac:dyDescent="0.2">
      <c r="A43" s="27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4.85" customHeight="1" x14ac:dyDescent="0.2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4.85" customHeight="1" x14ac:dyDescent="0.2">
      <c r="A45" s="27"/>
      <c r="B45" s="3"/>
      <c r="C45" s="3"/>
      <c r="D45" s="4"/>
      <c r="E45" s="4"/>
      <c r="F45" s="4"/>
      <c r="G45" s="4"/>
      <c r="H45" s="4"/>
      <c r="I45" s="4"/>
      <c r="J45" s="4"/>
    </row>
    <row r="46" spans="1:10" ht="14.85" customHeight="1" x14ac:dyDescent="0.2">
      <c r="A46" s="27"/>
      <c r="B46" s="3" t="s">
        <v>36</v>
      </c>
      <c r="C46" s="3"/>
      <c r="D46" s="4"/>
      <c r="E46" s="4"/>
      <c r="F46" s="4"/>
      <c r="G46" s="4"/>
      <c r="H46" s="4"/>
      <c r="I46" s="4"/>
      <c r="J46" s="4"/>
    </row>
    <row r="47" spans="1:10" ht="33" customHeight="1" x14ac:dyDescent="0.2">
      <c r="A47" s="5" t="s">
        <v>1</v>
      </c>
      <c r="B47" s="6" t="s">
        <v>2</v>
      </c>
      <c r="C47" s="6" t="s">
        <v>3</v>
      </c>
      <c r="D47" s="6" t="s">
        <v>4</v>
      </c>
      <c r="E47" s="6" t="s">
        <v>5</v>
      </c>
      <c r="F47" s="6" t="s">
        <v>6</v>
      </c>
      <c r="G47" s="7" t="s">
        <v>7</v>
      </c>
      <c r="H47" s="6" t="s">
        <v>8</v>
      </c>
      <c r="I47" s="7" t="s">
        <v>9</v>
      </c>
      <c r="J47" s="7" t="s">
        <v>10</v>
      </c>
    </row>
    <row r="48" spans="1:10" ht="23.65" customHeight="1" x14ac:dyDescent="0.2">
      <c r="A48" s="8">
        <v>1</v>
      </c>
      <c r="B48" s="9" t="s">
        <v>37</v>
      </c>
      <c r="C48" s="10"/>
      <c r="D48" s="11" t="s">
        <v>31</v>
      </c>
      <c r="E48" s="11">
        <v>8</v>
      </c>
      <c r="F48" s="12">
        <v>0</v>
      </c>
      <c r="G48" s="13">
        <f>ROUND(F48*(1+H48),2)</f>
        <v>0</v>
      </c>
      <c r="H48" s="14">
        <v>0.08</v>
      </c>
      <c r="I48" s="13">
        <f>(ROUND(F48*E48,2))</f>
        <v>0</v>
      </c>
      <c r="J48" s="13">
        <f>ROUND(I48*(1+H48),2)</f>
        <v>0</v>
      </c>
    </row>
    <row r="49" spans="1:10" s="30" customFormat="1" ht="15.6" customHeight="1" x14ac:dyDescent="0.2">
      <c r="A49" s="22"/>
      <c r="B49" s="29"/>
      <c r="C49" s="23"/>
      <c r="D49" s="24"/>
      <c r="E49" s="24"/>
      <c r="F49" s="19"/>
      <c r="G49" s="19"/>
      <c r="H49" s="20" t="s">
        <v>17</v>
      </c>
      <c r="I49" s="21">
        <f>SUM(I45:I48)</f>
        <v>0</v>
      </c>
      <c r="J49" s="21">
        <f>SUM(J45:J48)</f>
        <v>0</v>
      </c>
    </row>
    <row r="50" spans="1:10" s="30" customFormat="1" x14ac:dyDescent="0.2">
      <c r="A50" s="15"/>
      <c r="B50" s="32"/>
      <c r="C50" s="16"/>
      <c r="D50" s="17"/>
      <c r="E50" s="17"/>
      <c r="F50" s="18"/>
      <c r="G50" s="19"/>
      <c r="H50" s="25"/>
      <c r="I50" s="25"/>
      <c r="J50" s="25"/>
    </row>
    <row r="51" spans="1:10" s="30" customFormat="1" x14ac:dyDescent="0.2">
      <c r="A51" s="15"/>
      <c r="B51" s="32" t="s">
        <v>38</v>
      </c>
      <c r="C51" s="16"/>
      <c r="D51" s="17"/>
      <c r="E51" s="17"/>
      <c r="F51" s="18"/>
      <c r="G51" s="19"/>
      <c r="H51" s="25"/>
      <c r="I51" s="25"/>
      <c r="J51" s="25"/>
    </row>
    <row r="52" spans="1:10" s="30" customFormat="1" ht="38.25" x14ac:dyDescent="0.2">
      <c r="A52" s="5" t="s">
        <v>1</v>
      </c>
      <c r="B52" s="6" t="s">
        <v>2</v>
      </c>
      <c r="C52" s="6" t="s">
        <v>3</v>
      </c>
      <c r="D52" s="6" t="s">
        <v>4</v>
      </c>
      <c r="E52" s="6" t="s">
        <v>5</v>
      </c>
      <c r="F52" s="6" t="s">
        <v>6</v>
      </c>
      <c r="G52" s="7" t="s">
        <v>7</v>
      </c>
      <c r="H52" s="6" t="s">
        <v>8</v>
      </c>
      <c r="I52" s="7" t="s">
        <v>9</v>
      </c>
      <c r="J52" s="7" t="s">
        <v>10</v>
      </c>
    </row>
    <row r="53" spans="1:10" ht="45.4" customHeight="1" x14ac:dyDescent="0.2">
      <c r="A53" s="8">
        <v>1</v>
      </c>
      <c r="B53" s="33" t="s">
        <v>39</v>
      </c>
      <c r="C53" s="10"/>
      <c r="D53" s="11" t="s">
        <v>25</v>
      </c>
      <c r="E53" s="11">
        <v>300</v>
      </c>
      <c r="F53" s="12">
        <v>0</v>
      </c>
      <c r="G53" s="13">
        <f>ROUND(F53*(1+H53),2)</f>
        <v>0</v>
      </c>
      <c r="H53" s="14">
        <v>0.08</v>
      </c>
      <c r="I53" s="13">
        <f>(ROUND(F53*E53,2))</f>
        <v>0</v>
      </c>
      <c r="J53" s="13">
        <f>ROUND(I53*(1+H53),2)</f>
        <v>0</v>
      </c>
    </row>
    <row r="54" spans="1:10" ht="39.6" customHeight="1" x14ac:dyDescent="0.2">
      <c r="A54" s="8">
        <f>SUM(A53+1)</f>
        <v>2</v>
      </c>
      <c r="B54" s="33" t="s">
        <v>40</v>
      </c>
      <c r="C54" s="10"/>
      <c r="D54" s="11" t="s">
        <v>25</v>
      </c>
      <c r="E54" s="11">
        <v>20</v>
      </c>
      <c r="F54" s="12">
        <v>0</v>
      </c>
      <c r="G54" s="13">
        <f>ROUND(F54*(1+H54),2)</f>
        <v>0</v>
      </c>
      <c r="H54" s="14">
        <v>0.08</v>
      </c>
      <c r="I54" s="13">
        <f>(ROUND(F54*E54,2))</f>
        <v>0</v>
      </c>
      <c r="J54" s="13">
        <f>ROUND(I54*(1+H54),2)</f>
        <v>0</v>
      </c>
    </row>
    <row r="55" spans="1:10" ht="48.75" customHeight="1" x14ac:dyDescent="0.2">
      <c r="A55" s="8">
        <f>SUM(A54+1)</f>
        <v>3</v>
      </c>
      <c r="B55" s="33" t="s">
        <v>41</v>
      </c>
      <c r="C55" s="10"/>
      <c r="D55" s="11" t="s">
        <v>42</v>
      </c>
      <c r="E55" s="11">
        <v>1</v>
      </c>
      <c r="F55" s="12">
        <v>0</v>
      </c>
      <c r="G55" s="13">
        <f>ROUND(F55*(1+H55),2)</f>
        <v>0</v>
      </c>
      <c r="H55" s="14">
        <v>0.08</v>
      </c>
      <c r="I55" s="13">
        <f>(ROUND(F55*E55,2))</f>
        <v>0</v>
      </c>
      <c r="J55" s="13">
        <f>ROUND(I55*(1+H55),2)</f>
        <v>0</v>
      </c>
    </row>
    <row r="56" spans="1:10" ht="18.600000000000001" customHeight="1" x14ac:dyDescent="0.2">
      <c r="A56" s="8">
        <v>4</v>
      </c>
      <c r="B56" s="33" t="s">
        <v>43</v>
      </c>
      <c r="C56" s="10"/>
      <c r="D56" s="11" t="s">
        <v>44</v>
      </c>
      <c r="E56" s="11">
        <v>200</v>
      </c>
      <c r="F56" s="12">
        <v>0</v>
      </c>
      <c r="G56" s="13">
        <f>ROUND(F56*(1+H56),2)</f>
        <v>0</v>
      </c>
      <c r="H56" s="14">
        <v>0.23</v>
      </c>
      <c r="I56" s="13">
        <f>(ROUND(F56*E56,2))</f>
        <v>0</v>
      </c>
      <c r="J56" s="13">
        <f>ROUND(I56*(1+H56),2)</f>
        <v>0</v>
      </c>
    </row>
    <row r="57" spans="1:10" ht="17.100000000000001" customHeight="1" x14ac:dyDescent="0.2">
      <c r="A57" s="29"/>
      <c r="B57" s="29"/>
      <c r="C57" s="29"/>
      <c r="D57" s="29"/>
      <c r="E57" s="29"/>
      <c r="F57" s="29"/>
      <c r="G57" s="29"/>
      <c r="H57" s="20" t="s">
        <v>17</v>
      </c>
      <c r="I57" s="21">
        <f>SUM(I53:I56)</f>
        <v>0</v>
      </c>
      <c r="J57" s="21">
        <f>SUM(J53:J56)</f>
        <v>0</v>
      </c>
    </row>
    <row r="58" spans="1:10" x14ac:dyDescent="0.2">
      <c r="A58" s="15"/>
      <c r="B58" s="32"/>
      <c r="C58" s="16"/>
      <c r="D58" s="17"/>
      <c r="E58" s="17"/>
      <c r="F58" s="18"/>
      <c r="G58" s="19"/>
      <c r="H58" s="25"/>
      <c r="I58" s="25"/>
      <c r="J58" s="25"/>
    </row>
    <row r="59" spans="1:10" x14ac:dyDescent="0.2">
      <c r="A59" s="15"/>
      <c r="B59" s="32"/>
      <c r="C59" s="16"/>
      <c r="D59" s="17"/>
      <c r="E59" s="17"/>
      <c r="F59" s="18"/>
      <c r="G59" s="19"/>
      <c r="H59" s="25"/>
      <c r="I59" s="25"/>
      <c r="J59" s="25"/>
    </row>
    <row r="60" spans="1:10" x14ac:dyDescent="0.2">
      <c r="A60" s="15"/>
      <c r="B60" s="32" t="s">
        <v>45</v>
      </c>
      <c r="C60" s="16"/>
      <c r="D60" s="17"/>
      <c r="E60" s="17"/>
      <c r="F60" s="18"/>
      <c r="G60" s="19"/>
      <c r="H60" s="25"/>
      <c r="I60" s="25"/>
      <c r="J60" s="25"/>
    </row>
    <row r="61" spans="1:10" ht="38.25" x14ac:dyDescent="0.2">
      <c r="A61" s="5" t="s">
        <v>1</v>
      </c>
      <c r="B61" s="6" t="s">
        <v>2</v>
      </c>
      <c r="C61" s="6" t="s">
        <v>3</v>
      </c>
      <c r="D61" s="6" t="s">
        <v>4</v>
      </c>
      <c r="E61" s="6" t="s">
        <v>5</v>
      </c>
      <c r="F61" s="6" t="s">
        <v>6</v>
      </c>
      <c r="G61" s="7" t="s">
        <v>7</v>
      </c>
      <c r="H61" s="6" t="s">
        <v>8</v>
      </c>
      <c r="I61" s="7" t="s">
        <v>9</v>
      </c>
      <c r="J61" s="7" t="s">
        <v>10</v>
      </c>
    </row>
    <row r="62" spans="1:10" ht="27" customHeight="1" x14ac:dyDescent="0.2">
      <c r="A62" s="8">
        <v>1</v>
      </c>
      <c r="B62" s="9" t="s">
        <v>46</v>
      </c>
      <c r="C62" s="10"/>
      <c r="D62" s="11" t="s">
        <v>47</v>
      </c>
      <c r="E62" s="11">
        <v>6</v>
      </c>
      <c r="F62" s="12">
        <v>0</v>
      </c>
      <c r="G62" s="13">
        <f>ROUND(F62*(1+H62),2)</f>
        <v>0</v>
      </c>
      <c r="H62" s="14">
        <v>0.08</v>
      </c>
      <c r="I62" s="13">
        <f>(ROUND(F62*E62,2))</f>
        <v>0</v>
      </c>
      <c r="J62" s="13">
        <f>ROUND(I62*(1+H62),2)</f>
        <v>0</v>
      </c>
    </row>
    <row r="63" spans="1:10" ht="40.5" customHeight="1" x14ac:dyDescent="0.2">
      <c r="A63" s="8">
        <v>2</v>
      </c>
      <c r="B63" s="9" t="s">
        <v>48</v>
      </c>
      <c r="C63" s="10"/>
      <c r="D63" s="11" t="s">
        <v>25</v>
      </c>
      <c r="E63" s="11">
        <v>2</v>
      </c>
      <c r="F63" s="12">
        <v>0</v>
      </c>
      <c r="G63" s="13">
        <f>ROUND(F63*(1+H63),2)</f>
        <v>0</v>
      </c>
      <c r="H63" s="14">
        <v>0.08</v>
      </c>
      <c r="I63" s="13">
        <f>(ROUND(F63*E63,2))</f>
        <v>0</v>
      </c>
      <c r="J63" s="13">
        <f>ROUND(I63*(1+H63),2)</f>
        <v>0</v>
      </c>
    </row>
    <row r="64" spans="1:10" x14ac:dyDescent="0.2">
      <c r="A64" s="29"/>
      <c r="B64" s="29"/>
      <c r="C64" s="29"/>
      <c r="D64" s="29"/>
      <c r="E64" s="29"/>
      <c r="F64" s="29"/>
      <c r="G64" s="29"/>
      <c r="H64" s="20" t="s">
        <v>17</v>
      </c>
      <c r="I64" s="21">
        <f>SUM(I62:I63)</f>
        <v>0</v>
      </c>
      <c r="J64" s="21">
        <f>SUM(J62:J63)</f>
        <v>0</v>
      </c>
    </row>
    <row r="66" spans="1:11" x14ac:dyDescent="0.2">
      <c r="A66" s="15"/>
      <c r="B66" s="32" t="s">
        <v>49</v>
      </c>
      <c r="C66" s="16"/>
      <c r="D66" s="17"/>
      <c r="E66" s="17"/>
      <c r="F66" s="18"/>
      <c r="G66" s="19"/>
      <c r="H66" s="34"/>
      <c r="I66" s="25"/>
      <c r="J66" s="25"/>
    </row>
    <row r="67" spans="1:11" ht="38.25" x14ac:dyDescent="0.2">
      <c r="A67" s="5" t="s">
        <v>1</v>
      </c>
      <c r="B67" s="6" t="s">
        <v>2</v>
      </c>
      <c r="C67" s="6" t="s">
        <v>3</v>
      </c>
      <c r="D67" s="6" t="s">
        <v>4</v>
      </c>
      <c r="E67" s="6" t="s">
        <v>5</v>
      </c>
      <c r="F67" s="6" t="s">
        <v>6</v>
      </c>
      <c r="G67" s="7" t="s">
        <v>7</v>
      </c>
      <c r="H67" s="6" t="s">
        <v>8</v>
      </c>
      <c r="I67" s="7" t="s">
        <v>9</v>
      </c>
      <c r="J67" s="7" t="s">
        <v>10</v>
      </c>
    </row>
    <row r="68" spans="1:11" ht="25.5" x14ac:dyDescent="0.2">
      <c r="A68" s="8">
        <v>1</v>
      </c>
      <c r="B68" s="9" t="s">
        <v>50</v>
      </c>
      <c r="C68" s="10"/>
      <c r="D68" s="11" t="s">
        <v>31</v>
      </c>
      <c r="E68" s="11">
        <v>1500</v>
      </c>
      <c r="F68" s="12">
        <v>0</v>
      </c>
      <c r="G68" s="13">
        <f>ROUND(F68*(1+H68),2)</f>
        <v>0</v>
      </c>
      <c r="H68" s="14">
        <v>0.08</v>
      </c>
      <c r="I68" s="13">
        <f>(ROUND(F68*E68,2))</f>
        <v>0</v>
      </c>
      <c r="J68" s="13">
        <f>ROUND(I68*(1+H68),2)</f>
        <v>0</v>
      </c>
    </row>
    <row r="69" spans="1:11" ht="51" x14ac:dyDescent="0.2">
      <c r="A69" s="8">
        <f>SUM(A68+1)</f>
        <v>2</v>
      </c>
      <c r="B69" s="9" t="s">
        <v>51</v>
      </c>
      <c r="C69" s="10"/>
      <c r="D69" s="11" t="s">
        <v>25</v>
      </c>
      <c r="E69" s="11">
        <v>1</v>
      </c>
      <c r="F69" s="12">
        <v>0</v>
      </c>
      <c r="G69" s="13">
        <f>ROUND(F69*(1+H69),2)</f>
        <v>0</v>
      </c>
      <c r="H69" s="14">
        <v>0.08</v>
      </c>
      <c r="I69" s="13">
        <v>0</v>
      </c>
      <c r="J69" s="13">
        <f>ROUND(I69*(1+H69),2)</f>
        <v>0</v>
      </c>
    </row>
    <row r="70" spans="1:11" ht="63.75" x14ac:dyDescent="0.2">
      <c r="A70" s="8">
        <f>SUM(A69+1)</f>
        <v>3</v>
      </c>
      <c r="B70" s="9" t="s">
        <v>52</v>
      </c>
      <c r="C70" s="10"/>
      <c r="D70" s="11" t="s">
        <v>31</v>
      </c>
      <c r="E70" s="11">
        <v>10000</v>
      </c>
      <c r="F70" s="12">
        <v>0</v>
      </c>
      <c r="G70" s="13">
        <f>ROUND(F70*(1+H70),2)</f>
        <v>0</v>
      </c>
      <c r="H70" s="14">
        <v>0.08</v>
      </c>
      <c r="I70" s="13">
        <f>(ROUND(F70*E70,2))</f>
        <v>0</v>
      </c>
      <c r="J70" s="13">
        <f>ROUND(I70*(1+H70),2)</f>
        <v>0</v>
      </c>
    </row>
    <row r="71" spans="1:11" ht="89.25" x14ac:dyDescent="0.2">
      <c r="A71" s="8">
        <f>SUM(A70+1)</f>
        <v>4</v>
      </c>
      <c r="B71" s="9" t="s">
        <v>53</v>
      </c>
      <c r="C71" s="10"/>
      <c r="D71" s="11" t="s">
        <v>31</v>
      </c>
      <c r="E71" s="11">
        <v>6000</v>
      </c>
      <c r="F71" s="12">
        <v>0</v>
      </c>
      <c r="G71" s="13">
        <f>ROUND(F71*(1+H71),2)</f>
        <v>0</v>
      </c>
      <c r="H71" s="14">
        <v>0.08</v>
      </c>
      <c r="I71" s="13">
        <f>(ROUND(F71*E71,2))</f>
        <v>0</v>
      </c>
      <c r="J71" s="13">
        <f>ROUND(I71*(1+H71),2)</f>
        <v>0</v>
      </c>
    </row>
    <row r="72" spans="1:11" x14ac:dyDescent="0.2">
      <c r="A72" s="22"/>
      <c r="B72" s="23"/>
      <c r="C72" s="23"/>
      <c r="D72" s="24"/>
      <c r="E72" s="24"/>
      <c r="F72" s="19"/>
      <c r="G72" s="19"/>
      <c r="H72" s="20" t="s">
        <v>17</v>
      </c>
      <c r="I72" s="21">
        <f>SUM(I68:I71)</f>
        <v>0</v>
      </c>
      <c r="J72" s="21">
        <f>SUM(J68:J71)</f>
        <v>0</v>
      </c>
    </row>
    <row r="73" spans="1:11" x14ac:dyDescent="0.2">
      <c r="A73" s="22"/>
      <c r="B73" s="23"/>
      <c r="C73" s="23"/>
      <c r="D73" s="24"/>
      <c r="E73" s="24"/>
      <c r="F73" s="19"/>
      <c r="G73" s="19"/>
      <c r="H73" s="35"/>
      <c r="I73" s="19"/>
      <c r="J73" s="19"/>
      <c r="K73" s="29"/>
    </row>
    <row r="75" spans="1:11" x14ac:dyDescent="0.2">
      <c r="A75" s="15"/>
      <c r="B75" s="32" t="s">
        <v>54</v>
      </c>
      <c r="C75" s="16"/>
      <c r="D75" s="17"/>
      <c r="E75" s="17"/>
      <c r="F75" s="18"/>
      <c r="G75" s="19"/>
      <c r="H75" s="34"/>
      <c r="I75" s="25"/>
      <c r="J75" s="25"/>
    </row>
    <row r="76" spans="1:11" ht="38.25" x14ac:dyDescent="0.2">
      <c r="A76" s="5" t="s">
        <v>1</v>
      </c>
      <c r="B76" s="36" t="s">
        <v>2</v>
      </c>
      <c r="C76" s="6" t="s">
        <v>3</v>
      </c>
      <c r="D76" s="6" t="s">
        <v>4</v>
      </c>
      <c r="E76" s="6" t="s">
        <v>5</v>
      </c>
      <c r="F76" s="6" t="s">
        <v>6</v>
      </c>
      <c r="G76" s="7" t="s">
        <v>7</v>
      </c>
      <c r="H76" s="6" t="s">
        <v>8</v>
      </c>
      <c r="I76" s="7" t="s">
        <v>9</v>
      </c>
      <c r="J76" s="7" t="s">
        <v>10</v>
      </c>
    </row>
    <row r="77" spans="1:11" x14ac:dyDescent="0.2">
      <c r="A77" s="37">
        <v>1</v>
      </c>
      <c r="B77" s="38" t="s">
        <v>55</v>
      </c>
      <c r="C77" s="39"/>
      <c r="D77" s="40" t="s">
        <v>31</v>
      </c>
      <c r="E77" s="40">
        <v>15</v>
      </c>
      <c r="F77" s="41">
        <v>0</v>
      </c>
      <c r="G77" s="42">
        <f>ROUND(F77*(1+H77),2)</f>
        <v>0</v>
      </c>
      <c r="H77" s="43">
        <v>0.23</v>
      </c>
      <c r="I77" s="42">
        <f>(ROUND(F77*E77,2))</f>
        <v>0</v>
      </c>
      <c r="J77" s="42">
        <f>ROUND(I77*(1+H77),2)</f>
        <v>0</v>
      </c>
    </row>
    <row r="78" spans="1:11" ht="25.5" x14ac:dyDescent="0.2">
      <c r="A78" s="37">
        <v>2</v>
      </c>
      <c r="B78" s="44" t="s">
        <v>56</v>
      </c>
      <c r="C78" s="39"/>
      <c r="D78" s="40" t="s">
        <v>31</v>
      </c>
      <c r="E78" s="40">
        <v>50</v>
      </c>
      <c r="F78" s="41">
        <v>0</v>
      </c>
      <c r="G78" s="42">
        <f>ROUND(F78*(1+H78),2)</f>
        <v>0</v>
      </c>
      <c r="H78" s="43">
        <v>0.23</v>
      </c>
      <c r="I78" s="42">
        <f>(ROUND(F78*E78,2))</f>
        <v>0</v>
      </c>
      <c r="J78" s="42">
        <f>ROUND(I78*(1+H78),2)</f>
        <v>0</v>
      </c>
    </row>
    <row r="79" spans="1:11" x14ac:dyDescent="0.2">
      <c r="A79" s="22"/>
      <c r="B79" s="23"/>
      <c r="C79" s="23"/>
      <c r="D79" s="24"/>
      <c r="E79" s="24"/>
      <c r="F79" s="19"/>
      <c r="G79" s="19"/>
      <c r="H79" s="20" t="s">
        <v>17</v>
      </c>
      <c r="I79" s="21">
        <f>SUM(I77:I78)</f>
        <v>0</v>
      </c>
      <c r="J79" s="21">
        <f>SUM(J77:J78)</f>
        <v>0</v>
      </c>
    </row>
    <row r="80" spans="1:11" x14ac:dyDescent="0.2">
      <c r="A80" s="22"/>
      <c r="B80" s="23"/>
      <c r="C80" s="23"/>
      <c r="D80" s="24"/>
      <c r="E80" s="24"/>
      <c r="F80" s="19"/>
      <c r="G80" s="19"/>
      <c r="H80" s="35"/>
      <c r="I80" s="19"/>
      <c r="J80" s="19"/>
    </row>
    <row r="85" spans="9:9" hidden="1" x14ac:dyDescent="0.2">
      <c r="I85" s="28" t="e">
        <f>SUM(I79+I72+I64+I57-I49-#REF!+I36+I20+I11)</f>
        <v>#REF!</v>
      </c>
    </row>
  </sheetData>
  <sheetProtection selectLockedCells="1" selectUnlockedCells="1"/>
  <mergeCells count="2">
    <mergeCell ref="G1:J2"/>
    <mergeCell ref="B38:J43"/>
  </mergeCells>
  <dataValidations count="1">
    <dataValidation type="list" allowBlank="1" showErrorMessage="1" sqref="H6:H10 H18:H19 H27:H35 H48 H53:H56 H62:H63 H68:H71 H73 H77:H78 H80">
      <formula1>stawkaVAT</formula1>
      <formula2>0</formula2>
    </dataValidation>
  </dataValidations>
  <pageMargins left="0.42638888888888887" right="0.74791666666666667" top="0.1388888888888889" bottom="0.14861111111111111" header="0.51180555555555551" footer="0.51180555555555551"/>
  <pageSetup paperSize="9" scale="89" firstPageNumber="0" orientation="landscape" r:id="rId1"/>
  <headerFooter alignWithMargins="0"/>
  <rowBreaks count="3" manualBreakCount="3">
    <brk id="23" max="16383" man="1"/>
    <brk id="45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zoomScale="120" zoomScaleNormal="120" workbookViewId="0">
      <selection activeCell="C14" sqref="C14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45" t="s">
        <v>57</v>
      </c>
    </row>
    <row r="3" spans="1:1" x14ac:dyDescent="0.2">
      <c r="A3" s="46"/>
    </row>
    <row r="4" spans="1:1" x14ac:dyDescent="0.2">
      <c r="A4" s="47">
        <v>0</v>
      </c>
    </row>
    <row r="5" spans="1:1" x14ac:dyDescent="0.2">
      <c r="A5" s="47">
        <v>0.03</v>
      </c>
    </row>
    <row r="6" spans="1:1" x14ac:dyDescent="0.2">
      <c r="A6" s="47">
        <v>0.08</v>
      </c>
    </row>
    <row r="7" spans="1:1" x14ac:dyDescent="0.2">
      <c r="A7" s="47">
        <v>0.23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scale="1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1</vt:lpstr>
      <vt:lpstr> </vt:lpstr>
      <vt:lpstr>stawkaVAT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Niedzwiecka-Reszczyk Kinga</dc:creator>
  <cp:lastModifiedBy>Bauer-Dołęgowska Małgorzata</cp:lastModifiedBy>
  <cp:lastPrinted>2019-08-14T11:19:19Z</cp:lastPrinted>
  <dcterms:created xsi:type="dcterms:W3CDTF">2019-07-23T13:52:16Z</dcterms:created>
  <dcterms:modified xsi:type="dcterms:W3CDTF">2019-08-14T13:09:00Z</dcterms:modified>
</cp:coreProperties>
</file>