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wyżej 30.000 EURO\2020\36.2020 Obłożenia ortopedia i apteka\na strone\"/>
    </mc:Choice>
  </mc:AlternateContent>
  <xr:revisionPtr revIDLastSave="0" documentId="13_ncr:1_{A91F5292-D5C2-4DA2-95FE-001139DA3D3E}" xr6:coauthVersionLast="45" xr6:coauthVersionMax="45" xr10:uidLastSave="{00000000-0000-0000-0000-000000000000}"/>
  <bookViews>
    <workbookView xWindow="-120" yWindow="-120" windowWidth="29040" windowHeight="15840" xr2:uid="{85A04BF0-E4D7-49F0-A03A-27C5B5659267}"/>
  </bookViews>
  <sheets>
    <sheet name="fartuchy,podciśnieni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1" i="1" l="1"/>
  <c r="C111" i="1"/>
  <c r="I95" i="1" l="1"/>
  <c r="J94" i="1"/>
  <c r="J95" i="1" s="1"/>
  <c r="I94" i="1"/>
  <c r="G94" i="1"/>
  <c r="I87" i="1"/>
  <c r="J87" i="1" s="1"/>
  <c r="G87" i="1"/>
  <c r="I86" i="1"/>
  <c r="J86" i="1" s="1"/>
  <c r="G86" i="1"/>
  <c r="I88" i="1" l="1"/>
  <c r="J88" i="1"/>
  <c r="D110" i="1" l="1"/>
  <c r="D112" i="1"/>
  <c r="C110" i="1"/>
  <c r="C112" i="1"/>
  <c r="G72" i="1" l="1"/>
  <c r="I72" i="1"/>
  <c r="J72" i="1" s="1"/>
  <c r="G71" i="1" l="1"/>
  <c r="I71" i="1"/>
  <c r="J71" i="1" s="1"/>
  <c r="G70" i="1"/>
  <c r="I70" i="1"/>
  <c r="J70" i="1" s="1"/>
  <c r="I69" i="1"/>
  <c r="J69" i="1" s="1"/>
  <c r="I68" i="1"/>
  <c r="J68" i="1" s="1"/>
  <c r="G69" i="1"/>
  <c r="G68" i="1"/>
  <c r="I61" i="1"/>
  <c r="J61" i="1" s="1"/>
  <c r="I62" i="1"/>
  <c r="I63" i="1"/>
  <c r="J63" i="1" s="1"/>
  <c r="I64" i="1"/>
  <c r="J64" i="1" s="1"/>
  <c r="I65" i="1"/>
  <c r="J65" i="1" s="1"/>
  <c r="I66" i="1"/>
  <c r="J66" i="1" s="1"/>
  <c r="I67" i="1"/>
  <c r="J67" i="1" s="1"/>
  <c r="G62" i="1"/>
  <c r="G63" i="1"/>
  <c r="G64" i="1"/>
  <c r="G65" i="1"/>
  <c r="G66" i="1"/>
  <c r="G67" i="1"/>
  <c r="J62" i="1" l="1"/>
  <c r="I33" i="1" l="1"/>
  <c r="J33" i="1" s="1"/>
  <c r="I34" i="1"/>
  <c r="J34" i="1" s="1"/>
  <c r="G33" i="1"/>
  <c r="G34" i="1"/>
  <c r="I32" i="1"/>
  <c r="J32" i="1" s="1"/>
  <c r="G32" i="1"/>
  <c r="I79" i="1" l="1"/>
  <c r="J79" i="1" s="1"/>
  <c r="G79" i="1"/>
  <c r="I78" i="1"/>
  <c r="J78" i="1" s="1"/>
  <c r="G78" i="1"/>
  <c r="J80" i="1" l="1"/>
  <c r="I80" i="1"/>
  <c r="G61" i="1" l="1"/>
  <c r="I60" i="1"/>
  <c r="I73" i="1" s="1"/>
  <c r="C109" i="1" s="1"/>
  <c r="G60" i="1"/>
  <c r="I53" i="1"/>
  <c r="J53" i="1" s="1"/>
  <c r="G53" i="1"/>
  <c r="J60" i="1" l="1"/>
  <c r="J73" i="1" s="1"/>
  <c r="D109" i="1" s="1"/>
  <c r="J54" i="1"/>
  <c r="D108" i="1" s="1"/>
  <c r="I54" i="1"/>
  <c r="C108" i="1" s="1"/>
  <c r="I47" i="1" l="1"/>
  <c r="J47" i="1" s="1"/>
  <c r="G47" i="1"/>
  <c r="I46" i="1"/>
  <c r="J46" i="1" s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G41" i="1"/>
  <c r="J41" i="1" l="1"/>
  <c r="J48" i="1" s="1"/>
  <c r="D107" i="1" s="1"/>
  <c r="I48" i="1"/>
  <c r="C107" i="1" s="1"/>
  <c r="G8" i="1"/>
  <c r="G7" i="1"/>
  <c r="I31" i="1" l="1"/>
  <c r="J31" i="1" s="1"/>
  <c r="G31" i="1"/>
  <c r="I30" i="1"/>
  <c r="J30" i="1" s="1"/>
  <c r="G30" i="1"/>
  <c r="I29" i="1"/>
  <c r="J29" i="1" s="1"/>
  <c r="G29" i="1"/>
  <c r="I28" i="1"/>
  <c r="J28" i="1" s="1"/>
  <c r="G28" i="1"/>
  <c r="I27" i="1"/>
  <c r="J27" i="1" s="1"/>
  <c r="G27" i="1"/>
  <c r="I26" i="1"/>
  <c r="G26" i="1"/>
  <c r="I25" i="1"/>
  <c r="J25" i="1" s="1"/>
  <c r="G25" i="1"/>
  <c r="I24" i="1"/>
  <c r="G24" i="1"/>
  <c r="I18" i="1"/>
  <c r="J18" i="1" s="1"/>
  <c r="G18" i="1"/>
  <c r="I17" i="1"/>
  <c r="J17" i="1" s="1"/>
  <c r="G17" i="1"/>
  <c r="I16" i="1"/>
  <c r="J16" i="1" s="1"/>
  <c r="G16" i="1"/>
  <c r="I9" i="1"/>
  <c r="J9" i="1" s="1"/>
  <c r="G9" i="1"/>
  <c r="I8" i="1"/>
  <c r="J8" i="1" s="1"/>
  <c r="I7" i="1"/>
  <c r="J7" i="1" s="1"/>
  <c r="I6" i="1"/>
  <c r="G6" i="1"/>
  <c r="I35" i="1" l="1"/>
  <c r="C106" i="1" s="1"/>
  <c r="J19" i="1"/>
  <c r="D105" i="1" s="1"/>
  <c r="J6" i="1"/>
  <c r="J10" i="1" s="1"/>
  <c r="I10" i="1"/>
  <c r="J26" i="1"/>
  <c r="J24" i="1"/>
  <c r="I19" i="1"/>
  <c r="C105" i="1" s="1"/>
  <c r="J35" i="1" l="1"/>
  <c r="D106" i="1" s="1"/>
  <c r="D113" i="1" s="1"/>
  <c r="C113" i="1"/>
</calcChain>
</file>

<file path=xl/sharedStrings.xml><?xml version="1.0" encoding="utf-8"?>
<sst xmlns="http://schemas.openxmlformats.org/spreadsheetml/2006/main" count="279" uniqueCount="109">
  <si>
    <t>Pakiet 1</t>
  </si>
  <si>
    <t>L.p.</t>
  </si>
  <si>
    <t>Opis przedmiotu zamówienia</t>
  </si>
  <si>
    <t>Rozmiar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</si>
  <si>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</si>
  <si>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</si>
  <si>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</si>
  <si>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</si>
  <si>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</si>
  <si>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</si>
  <si>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</si>
  <si>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szt.</t>
  </si>
  <si>
    <t>RAZEM</t>
  </si>
  <si>
    <t>………………………………………..</t>
  </si>
  <si>
    <t>podpis</t>
  </si>
  <si>
    <t>Pakiet 2</t>
  </si>
  <si>
    <t>S, M, L, XL, XL- Xlong</t>
  </si>
  <si>
    <t>Pakiet 4</t>
  </si>
  <si>
    <t>-</t>
  </si>
  <si>
    <t xml:space="preserve">folia transparentna NPWT  </t>
  </si>
  <si>
    <t>20 cm x 30 cm</t>
  </si>
  <si>
    <t>300 ml</t>
  </si>
  <si>
    <t>Pakiet 3</t>
  </si>
  <si>
    <t xml:space="preserve"> Cena jednostkowa netto </t>
  </si>
  <si>
    <t>Nazwa handlowa/ 
Nr katalogowy</t>
  </si>
  <si>
    <t>Nazwa producenta</t>
  </si>
  <si>
    <t>Opatrunek sterylny, z pianki poliuretanowej  o dużych właściwościach chłonnych, składający się z 3 warstw: poliuretanowej warstwy kontaktowej, pianki poliuretanowej oraz ochronnej zewnętrznej warstwy foliowej, przeznaczony dla ran o umiarkowanym lub obfitym wysięku o etiologii żylnej i tętniczej, odleżyn, ran pooperacyjnych, owrzodzeń podudzi i stopy cukrzycowej oraz miejsc po pobraniu i nałożeniu przeszczepu skórnego.do stosowania na ranie do 7 dni</t>
  </si>
  <si>
    <t>7- 7,5 cm x 7 - 7,5 cm * przylepny</t>
  </si>
  <si>
    <t>10 - 12,5 cm x 10 - 12,5 cm * przylepny</t>
  </si>
  <si>
    <t>15 - 17,5 cm x 15 - 17,5 cm * przylepny</t>
  </si>
  <si>
    <t>10 cm x 10 cm * nieprzylepny</t>
  </si>
  <si>
    <t>10 cm x 20 cm * nieprzylepny</t>
  </si>
  <si>
    <t>20 cm x 20 cm * nieprzylepny</t>
  </si>
  <si>
    <t>Siatka bawełniana, jałowa  nasączona neutralną maścią lub opatrunek gazowy jałowy, niestrzępiący się, nasączony parafiną, z przeznaczeniem do gojenia ran.</t>
  </si>
  <si>
    <t>10 cm x 10 cm</t>
  </si>
  <si>
    <t>Razem</t>
  </si>
  <si>
    <t>Opatrunek sterylny, przeciwbakteryjny, pochłaniający duże ilości wysięku, zawierający jony srebra.Odporny na rozerwanie dzięki przeszyciom dwóch warstw z nietkanych włókien karbometylocelulozy. Wymagający opatrunku wtórnego. Opatrunek przeznaczony do ran zainfekowanych lub ze zwiększonym ryzykiem infekcji. Jony srebra zabijają różnorodne drobnoustroje w tym antybiotykooporne oraz wirusy.</t>
  </si>
  <si>
    <t>15 cm x 15 cm</t>
  </si>
  <si>
    <t>Opatrunej jałowy, nieprzywierający, kontaktowy z dzianiny wiskozowej nasączony maścią zawierającą 10% jodopowiodonu (PVP-1), glikol polietylonowy i wodę oczyszczoną. Zapewnia długotrwały efekt antyseptyczny o bardzo szerokim spektrum działania (bakterie gram+, gram-, zarodniki bakteryjne, beztlenowce, drożdżaki i grzyby). Opatrunek przeznaczony do  zakażonych ran powierzchniowych z małym i średnim wysiękiemw przy oparzeniach, ubytkach naskórka lub ranach pooperacyjnych.</t>
  </si>
  <si>
    <t>5 cm x 5 cm</t>
  </si>
  <si>
    <t>9,5 cm x 9,5 cm</t>
  </si>
  <si>
    <t xml:space="preserve"> Cena jednostkowa netto</t>
  </si>
  <si>
    <t>Implant do augmentacji fałd głosowych zawierający strzykawka 1.0 CC wypełniona 30 % roztworem CaHA (hydroksyapatyt wapnia) z igłą 16Ga do iniekcji przez endoskop operacyjny.</t>
  </si>
  <si>
    <t>dł. igły 25 cm</t>
  </si>
  <si>
    <t>Cewnik teflonowy do wentylacji strumieniowej wysokimi częstotliwościami z użyciem lasera kompatybilny z aparatem Monsoon Respirator - potwierdzone w karcie technicznej produktu</t>
  </si>
  <si>
    <t>dł. 40cm</t>
  </si>
  <si>
    <t>opatrunek :  18x12,5x3,3cm - 1 szt.
folia samoprzylepna : 20x30cm - 2 szt.</t>
  </si>
  <si>
    <t>łącznik Y, kompatybilny z pozycjami 1-3 , do podłączenia dwóch opatrunków do jednej pompy.</t>
  </si>
  <si>
    <t>Jałowy zbiornik  na wydzielinę   z filtrami powietrznym i węglowym, środkiem żelującym wbudowanymi w zbiornik, wewnętrznym systemem komór oraz okienkiem rewizyjnym połączony z dwuświatłowym drenem o długości 180  cm.</t>
  </si>
  <si>
    <t>800 ml</t>
  </si>
  <si>
    <t xml:space="preserve">Jałowy zestaw opatrunkowy do leczenia ran brzucha w podciśnieniowej terapii leczenia ran składający się z:
a. 1 x folia ochronna do zabezpieczania organów o śr 65 cm z  
     wbudowanymi kieszeniami ułatwiajacymi zakladanie opatrunku
b. 2 x opatrunku piankowego z elastycznej,czarnej pianki hydrofobowej o 
     wymiarach 38cm x 25cm x 1,6cm. Opatrunek piankowy  z nacięciami.                                                                     c. samoprzylepnej podkładki  z portem o wym. 8 x8 cm
    połączonej z dwuświatłowym drenem z zatyczką umożliwiającą zamknięcie światła drenu
c. 6 x samoprzylepnej, transparentnej  folii poliuretanowej 20cmx30 cm. 
Całość jałowo pakowana, umieszczona na poliprpylenowej tacce. </t>
  </si>
  <si>
    <t>20x10 cm</t>
  </si>
  <si>
    <t>7,5x10 cm</t>
  </si>
  <si>
    <t>Jałowa silikonowa warstwa kontaktowa chroniaca skórę i zapobiegająca przywieraniu opatrunku wtórnego,</t>
  </si>
  <si>
    <t>* Zamawiajacy wymaga uzyczenia 8-miu urządzeń kompatybilnych z opisem zamówienia  na czas trwania umowy</t>
  </si>
  <si>
    <t xml:space="preserve">Jałowa samoprzylepna podkładka z portem, połączona z dwuświatłowym drenem i zatyczką umożliwiającą zamknięcie światła drenu </t>
  </si>
  <si>
    <t>rozmiar portu 8 x 8cm ,                      długośc drenu 60 cm.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</si>
  <si>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</t>
  </si>
  <si>
    <t>15 cm x 20 cm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</si>
  <si>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</t>
  </si>
  <si>
    <t>13 cm x 13 cm</t>
  </si>
  <si>
    <t>20 cm x 20 cm</t>
  </si>
  <si>
    <t>Opatrunek impregnowany solami srebra wykonany w technologii TLC (lipido-koloidowej)</t>
  </si>
  <si>
    <t>10 cm x 12 cm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</si>
  <si>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</si>
  <si>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>Opatrunek zbudowany z włókninowej wkładki wykonanej z włókien charakteryzujących się wysoką chłonnością, kohezyjnością i właściwościami hydro-oczyszczającymi (poliakrylan)</t>
  </si>
  <si>
    <t>40 cm x 5 cm</t>
  </si>
  <si>
    <t>Pakiet   4</t>
  </si>
  <si>
    <r>
      <t xml:space="preserve">Pakiet </t>
    </r>
    <r>
      <rPr>
        <sz val="7"/>
        <rFont val="Arial"/>
        <family val="2"/>
        <charset val="238"/>
      </rPr>
      <t xml:space="preserve"> 5 </t>
    </r>
    <r>
      <rPr>
        <i/>
        <sz val="7"/>
        <rFont val="Arial"/>
        <family val="2"/>
        <charset val="238"/>
      </rPr>
      <t xml:space="preserve"> </t>
    </r>
  </si>
  <si>
    <r>
      <t xml:space="preserve">Pakiet 6   </t>
    </r>
    <r>
      <rPr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 xml:space="preserve">      </t>
    </r>
  </si>
  <si>
    <r>
      <rPr>
        <b/>
        <sz val="7"/>
        <color theme="1"/>
        <rFont val="Arial"/>
        <family val="2"/>
        <charset val="238"/>
      </rPr>
      <t>Pakiet 7</t>
    </r>
    <r>
      <rPr>
        <sz val="7"/>
        <color theme="1"/>
        <rFont val="Arial"/>
        <family val="2"/>
        <charset val="238"/>
      </rPr>
      <t xml:space="preserve">               </t>
    </r>
    <r>
      <rPr>
        <i/>
        <sz val="7"/>
        <color theme="1"/>
        <rFont val="Arial"/>
        <family val="2"/>
        <charset val="238"/>
      </rPr>
      <t xml:space="preserve">   </t>
    </r>
  </si>
  <si>
    <t>Akcesoria laryngologiczne</t>
  </si>
  <si>
    <t>Podciśnieniowa terapia leczenia ran</t>
  </si>
  <si>
    <t xml:space="preserve"> Opatrunki specjalistyczne I</t>
  </si>
  <si>
    <t xml:space="preserve"> Opatrunki specjalistyczne II</t>
  </si>
  <si>
    <t xml:space="preserve"> Opatrunki specjalistyczne III</t>
  </si>
  <si>
    <t>Zestawy obłożeń ortopedycznych</t>
  </si>
  <si>
    <t>Fartuchy chirurgiczne jałowe</t>
  </si>
  <si>
    <r>
      <rPr>
        <b/>
        <sz val="7.5"/>
        <color theme="1"/>
        <rFont val="Calibri"/>
        <family val="2"/>
        <charset val="238"/>
        <scheme val="minor"/>
      </rPr>
      <t>Zestaw do operacji stawu biodrowego</t>
    </r>
    <r>
      <rPr>
        <sz val="7.5"/>
        <color theme="1"/>
        <rFont val="Calibri"/>
        <family val="2"/>
        <charset val="238"/>
        <scheme val="minor"/>
      </rPr>
      <t xml:space="preserve"> wykonany z dwuwarstwowego pełnobarierowego laminatu  (zgodne z EN 13795 1-3) bez zawartości lateksu, wiskozy i celulozy o gramaturze 55g/m2.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Części wzmocniona- włóknina polipropylenowa o gramaturze w obszarze krytycznym 110 g/m2. Chłonność laminatu min. 386 ml/m2, Odporność na rozerwanie na mokro, obszar krytyczny min 384 kPa, Odporność na rozerwanie na sucho, obszar krytyczny min 361 kPa</t>
    </r>
    <r>
      <rPr>
        <b/>
        <sz val="7.5"/>
        <color theme="1"/>
        <rFont val="Calibri"/>
        <family val="2"/>
        <charset val="238"/>
        <scheme val="minor"/>
      </rPr>
      <t>.                     Skład zestaw</t>
    </r>
    <r>
      <rPr>
        <sz val="7.5"/>
        <color theme="1"/>
        <rFont val="Calibri"/>
        <family val="2"/>
        <charset val="238"/>
        <scheme val="minor"/>
      </rPr>
      <t xml:space="preserve">u: 1 x serweta na stół instrumentarium 150 cm x 190 cm +/-10%,  wykonana z foliowo-włókninowego laminatu o gramaturze ≥ 90 g/m2 złożonego z warstwy polietylenowej folii i wzmocnienia min 75cm x 190cm. (owinięcie zestawu)
1 x serweta na stół  Mayo 80 cm x 145 cm o gramaturze ≥ 90 g/m2, chłonna wykonana z folii polietylenowej, składana teleskopowo, szerokość wzmocnienia min 60cm x 145cm, wzmocnienie wykonane z chłonnej włókniny polipropylenowej o chłonności min. 135 ml/m2
1 x serweta nieprzylepna 150 x 150 cm
2 x serweta  200 x 260 cm z padem chłonnym o rozmiarze 150  x 160cm, otwór typu "U" przylepnym o rozmiarze 6,5 x 95 cm
1 x serweta przylepna 300 x 170 cm
2 x serweta przylepna 90 x 75 cm
1 x osłona na kończynę 35 x 120 cm, rolowana
2 x taśma przylepna 10 x 50 cm
4 x ręcznik celulozowy 30 x 33 cm </t>
    </r>
  </si>
  <si>
    <t>do każdego zestawu dołączone  min. 4  odklejane etykiety z numerem serii, datą ważności produktu oraz nazwą producenta</t>
  </si>
  <si>
    <t xml:space="preserve">Jednorazowy jałowy fartuch chirurgiczny wykonany z włókniny polipropylenowej 40 g /m2 typu SMS bez lateksu, kauczuku i kalafonii.   Krój fartucha z reglanowymi rękawami zapewniające nieskrępowaną swobodę ruchu. Tylne części fartucha zachodzą na siebie. Umiejscowienie troków w specjalnym kartoniku umożliwia zawiązanie ich zgodnie z procedurami postępowania aseptycznego dla zapewnienia pełnej sterylności tylnej części fartucha. Pod szyją zapinany na  taśmę wielkokrotnego użycia umożliwiającą zapięcie w dowolnym miejscu. Szwy wykonane techniką ultradźwiękową. Fartuch pełnobarierowy zgodny z normą EN 13795 1-3.Odporność na przesiąkanie płynów 40 cm H2OFartuch pakowany dodatkowo w serwetę wykonaną z włókniny, w opakowaniu 2 ręczniki do osuszania rąk. </t>
  </si>
  <si>
    <t>Fartuch chirurgiczny pełnobarierowy zgodny z EN 13795 1-3 z włókniny polipropylenowej typu SMS; gramatura materiału bazowego  40g/m2. Fartuch zapinany u góry za pomocą jednoczęściowej taśmy z możliwością zapięcia w dowolnym miejscu na plecach. Rękaw zakończony elastycznym mankietem z dzianiny poliestrowej. Pod szyją kolorowa lamówka pozwalająca na szybką identyfikację rodzaju fartucha w zależności od typu wzmocnienia lub jego braku. 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WVTR (paraprzepuszczalność) wyrażona w g/m2/24h, ASTM 6701: 7000. . Odporność na przesiąkanie płynów min 40 cm H2O (wg ISO EN 20811). Wytrzymałość na wypychanie - na sucho: min 139 kPa (wg ISO EN ISO 13938-1). Wytrzymałość na wypychanie - na mokro: min 138 kPa (wg ISO EN ISO 13938-1). Fartuch zapakowany w opakowanie typu papier folia) i we włókninę SMS zabezpieczającą przed przypadkowym zabrudzeniem w trakcie otwierania.  W opakowaniu 2 ręczniki celulozowe</t>
  </si>
  <si>
    <t>Fartuch jałowy chirurgiczny pełnobarierowy zgodny z EN 13795 1-3 z włókniny polipropylenowej typu SMS; gramatura materiału bazowego  40g/m2. Gramatura wzmocnienia 42 g/m2. Fartuch zapinany u góry za pomocą jednoczęściowej taśmy z możliwością zapięcia w dowolnym miejscu na plecach. Rękaw zakończony elastycznym mankietem z dzianiny poliestrowej.. Pod szyją kolorowa lamówka pozwalająca na szybką identyfikację rodzaju fartucha w zależności od typu wzmocnienia lub jego braku.  Tylne części fartucha zachodzące na siebie. Umiejscowienie troków w specjalnej tekturowej prowadnicy oznaczonej dwoma kolorami umożliwia zawiązanie ich zgodnie z procedurami postępowania aseptycznego i zapewnia pełną sterylność tylnej części fartucha. Szwy wykonane techniką ultradźwiękową. Materiał musi być nieprzenikalny dla wirusów wg ANSI/AAMI PB70 Poziom 4 (wg normy ASTM F 1671M:2013).  . Odporność na przesiąkanie płynów 165 cm H2O (wg ISO EN 20811). Wytrzymałość na wypychanie - na sucho: min 303 kPa (wg ISO EN ISO 13938-1). Wytrzymałość na wypychanie - na mokro: min 217 kPa (wg ISO EN ISO 13938-1). Fartuch zapakowany w opakowanie typu papier folia i we włókninę SMS zabezpieczającą przed przypadkowym zabrudzeniem w trakcie otwierania.  W opakowaniu 2 ręczniki celulozowe.</t>
  </si>
  <si>
    <t>2 etykiety samoprzylepne (do dokumentacji medycznej) zawierające datę ważności oraz serię</t>
  </si>
  <si>
    <t xml:space="preserve">Jałowy zestaw opatrunkowy  do podciśnieniowej terapii leczenia ran składający się z: 
a. opatrunku piankowego z elastycznej,czarnej pianki hydrofobowej                                                                    b. samoprzylepnej podkładki z portem o wym. 8x8 cm 
    połączonej z dwuświatłowym drenem z zatyczką umożliwiającą zamknięcie światła drenu
c.  samoprzylepnej, transparentnej  folii poliuretanowej 
Całość jałowo pakowana, umieszczona na poliprpylenowej tacce. </t>
  </si>
  <si>
    <t>opatrunek :  10x7,5x3,3 cm szt 1
folia samoprzylepna : 15x20cm - szt.3</t>
  </si>
  <si>
    <t>opatrunek :  25x15x3,3cm- 1 szt. 
folia samoprzylepna :20x30cm - szt.3</t>
  </si>
  <si>
    <t xml:space="preserve">Pakiet </t>
  </si>
  <si>
    <t>Pakiet 5</t>
  </si>
  <si>
    <t>Pakiet 6</t>
  </si>
  <si>
    <t>Pakiet 7</t>
  </si>
  <si>
    <t>Suma</t>
  </si>
  <si>
    <r>
      <rPr>
        <b/>
        <sz val="7.5"/>
        <color theme="1"/>
        <rFont val="Calibri"/>
        <family val="2"/>
        <charset val="238"/>
        <scheme val="minor"/>
      </rPr>
      <t xml:space="preserve">Zestaw wyciągowy  </t>
    </r>
    <r>
      <rPr>
        <sz val="7.5"/>
        <color theme="1"/>
        <rFont val="Calibri"/>
        <family val="2"/>
        <charset val="238"/>
        <scheme val="minor"/>
      </rPr>
      <t xml:space="preserve">     wykonany z dwuwarstwowego pełnobarierowego laminatu  (zgodne z EN 13795 1-3) bez zawartości lateksu, wiskozy i celulozy o gramaturze 55g/m2. 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Część wzmocniona: włóknina polipropylenowa o gramaturze w obszarze krytycznym 110 g/m2. Chłonność laminatu min. 386 ml/m2, Odporność na rozerwanie na mokro, obszar krytyczny min 384 kPa, Odporność na rozerwanie na sucho, obszar krytyczny min 361 kPa  </t>
    </r>
    <r>
      <rPr>
        <b/>
        <sz val="7.5"/>
        <color theme="1"/>
        <rFont val="Calibri"/>
        <family val="2"/>
        <charset val="238"/>
        <scheme val="minor"/>
      </rPr>
      <t>Skład zestawu</t>
    </r>
    <r>
      <rPr>
        <sz val="7.5"/>
        <color theme="1"/>
        <rFont val="Calibri"/>
        <family val="2"/>
        <charset val="238"/>
        <scheme val="minor"/>
      </rPr>
      <t xml:space="preserve">:.1 x serweta na stół instrumentarium 150 cm x 190 cm +/-10%,  wykonana z foliowo-włókninowego laminatu o gramaturze ≥ 90 g/m2 złożonego z warstwy polietylenowej folii i wzmocnienia min 75cm x 190cm. (owinięcie zestawu)
1 x serweta na stół  Mayo 80 cm x 145 cm o gramaturze ≥ 90 g/m2, chłonna wykonana z folii polietylenowej, składana teleskopowo, szerokość wzmocnienia min 60cm x 145cm, wzmocnienie wykonane z chłonnej włókniny polipropylenowej o chłonności min. 135 ml/m2
1 x serweta  260 x 200 cm z padem chłonnym 15 x 95 cm  otwór typu "U" przylepnym 
1 x serweta przylepna 170 x 250 cm 
1 x serweta nieprzylepna 150 x 200 cm 
1 osłona na krocze 35 x 20 cm 
1 x taśma przylepna 10 x 50 cm 
4 x ręcznik celulozowy 30 x 33 cm
</t>
    </r>
  </si>
  <si>
    <r>
      <rPr>
        <b/>
        <sz val="7.5"/>
        <color theme="1"/>
        <rFont val="Calibri"/>
        <family val="2"/>
        <charset val="238"/>
        <scheme val="minor"/>
      </rPr>
      <t xml:space="preserve">Zestaw do artroskopii      </t>
    </r>
    <r>
      <rPr>
        <sz val="7.5"/>
        <color theme="1"/>
        <rFont val="Calibri"/>
        <family val="2"/>
        <charset val="238"/>
        <scheme val="minor"/>
      </rPr>
      <t xml:space="preserve"> wykonany z dwuwarstwowego pełnobarierowego laminatu  (zgodne z EN 13795 1-3) bez zawartości lateksu, wiskozy i celulozy o gramaturze 55g/m2.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Część wzmocniona- włóknina polipropylenowa o gramaturze w obszarze krytycznym 110 g/m2. Chłonność laminatu min. 386 ml/m2, Odporność na rozerwanie na mokro, obszar krytyczny min 384 kPa, Odporność na rozerwanie na sucho, obszar krytyczny min 361 kPa.  </t>
    </r>
    <r>
      <rPr>
        <b/>
        <sz val="7.5"/>
        <color theme="1"/>
        <rFont val="Calibri"/>
        <family val="2"/>
        <charset val="238"/>
        <scheme val="minor"/>
      </rPr>
      <t xml:space="preserve"> Skład zestawu</t>
    </r>
    <r>
      <rPr>
        <sz val="7.5"/>
        <color theme="1"/>
        <rFont val="Calibri"/>
        <family val="2"/>
        <charset val="238"/>
        <scheme val="minor"/>
      </rPr>
      <t xml:space="preserve">:1 x serweta na stół instrumentarium 150 cm x 190 cm +/-10%,  wykonana z foliowo-włókninowego laminatu o gramaturze ≥ 90 g/m2 złożonego z warstwy polietylenowej folii i wzmocnienia min 75cm x 190cm. (owinięcie zestawu)
1 x serweta na stół  Mayo 80 cm x 145 cm o gramaturze ≥ 90 g/m2, chłonna wykonana z folii polietylenowej, składana teleskopowo, szerokość wzmocnienia min 60cm x 145cm, wzmocnienie wykonane z chłonnej włókniny polipropylenowej o chłonności min. 135 ml/m2
1 x serweta pomocnicza  150 x 150 cm
1 serweta do artroskopii z workiem  do zbiórki płynów 320  x  200 cm 
1 x osłona na kończynę 25 x 80 cm, rolowana
2 x taśma przylepna 10 x 50 cm 
2 x ręcznik celulozowy 30 x 33 cm
</t>
    </r>
  </si>
  <si>
    <r>
      <rPr>
        <b/>
        <sz val="7.5"/>
        <color theme="1"/>
        <rFont val="Calibri"/>
        <family val="2"/>
        <charset val="238"/>
        <scheme val="minor"/>
      </rPr>
      <t xml:space="preserve">Zestaw do operacji stopa dłoń  </t>
    </r>
    <r>
      <rPr>
        <sz val="7.5"/>
        <color theme="1"/>
        <rFont val="Calibri"/>
        <family val="2"/>
        <charset val="238"/>
        <scheme val="minor"/>
      </rPr>
      <t xml:space="preserve">    wykonany z dwuwarstwowego pełnobarierowego laminatu  (zgodne z EN 13795 1-3) bez zawartości lateksu, wiskozy i celulozy o gramaturze 55g/m2. Wysoka odporność na penetrację płynów (zgodnie z EN 20811) &gt; 200cm H2O oraz odporność na rozerwanie na sucho i mokro min 161 kPa (zgodnie z EN 13938-1). Wymagany certyfikat walidacji procesu sterylizacji tlenkiem etylenu, wydany przez zewnętrzną jednostkę certyfikującą. Potwierdzone certyfikatami z niezależnego laboratorium zewnętrznego: serwety- I klasa palności CFR 1610, chłonność włókniny- badana wg EN ISO 9073-6: min 156 ml/m2.  Część wzmocniona: Włóknina polipropylenowa o gramaturze w obszarze krytycznym 110 g/m2. Chłonność laminatu min. 386 ml/m2, Odporność na rozerwanie na mokro, obszar krytyczny min 384 kPa, Odporność na rozerwanie na sucho, obszar krytyczny min 361 kPa. </t>
    </r>
    <r>
      <rPr>
        <b/>
        <sz val="7.5"/>
        <color theme="1"/>
        <rFont val="Calibri"/>
        <family val="2"/>
        <charset val="238"/>
        <scheme val="minor"/>
      </rPr>
      <t>Skład zestawu:</t>
    </r>
    <r>
      <rPr>
        <sz val="7.5"/>
        <color theme="1"/>
        <rFont val="Calibri"/>
        <family val="2"/>
        <charset val="238"/>
        <scheme val="minor"/>
      </rPr>
      <t xml:space="preserve">
1 x serweta na stół instrumentarium 150 cm x 190 cm +/-10%,  wykonana z foliowo-włókninowego laminatu o gramaturze ≥ 90 g/m2 złożonego z warstwy polietylenowej folii i wzmocnienia min 75cm x 190cm. (owinięcie zestawu)
1 x serweta na stół  Mayo 80 cm x 145 cm o gramaturze ≥ 90 g/m2, chłonna wykonana z folii polietylenowej, składana teleskopowo, szerokość wzmocnienia min 60cm x 145cm, wzmocnienie wykonane z chłonnej włókniny polipropylenowej o chłonności min. 135 ml/m2
1 serweta  z otworem samoobkurczajacym się przylepna  o rozm min 180 cm x 222 cm 
2 x taśma przylepna 10 x 50 cm 
2 x ręcznik celulozowy 30 x 33 cm
</t>
    </r>
  </si>
  <si>
    <t>Pakiet 8</t>
  </si>
  <si>
    <t>Pakiet 9</t>
  </si>
  <si>
    <t xml:space="preserve">zestaw do pomiaru ciśnienia śródbrzusznego </t>
  </si>
  <si>
    <t>rozmiar</t>
  </si>
  <si>
    <t>Podatek VAT
 (%)</t>
  </si>
  <si>
    <t>1. Nazwa handlowa
2. EAN</t>
  </si>
  <si>
    <t>Zestaw do pomiaru ciśnienia śródbrzusznego .Skład zestawu : linia płucząca z przesuwną klemą zaciskową,aparat kroplowy z wbudowanym filtrem cząstkowym, 2 kraniki trójdrożne, łącznik typu "T" na lini płuczącej, dren do podłączenia cewnika Foley'a zakończony uniwersalnym łącznikiem schodkowym, dren z gumowym łącznikiem do podłączenia zestawu do zbiórki moczu, strzykawka L/L 50-60 ml.Zestaw kompatybilny z monitorem GOLDWAY.</t>
  </si>
  <si>
    <t>komplet</t>
  </si>
  <si>
    <t xml:space="preserve">Cewnik Foley silikonowy z czujnikiem pomiaru temperatury </t>
  </si>
  <si>
    <t>12,14,16,18</t>
  </si>
  <si>
    <t>szt</t>
  </si>
  <si>
    <t xml:space="preserve">pozycja 1 -sprzęt ma być kompatybilny z monitorem GOLDWAY potwierdzone w karcie technicznej produktu </t>
  </si>
  <si>
    <t xml:space="preserve">Cena jednostkowa netto   </t>
  </si>
  <si>
    <t xml:space="preserve">Zestaw do chirurgii biodra
W zestawie :
1 Serweta na stolik instrumentariuszki, wykonana z folii polipropylenowej  wzmocniona trójwarstwowym SMS-em  polipropylenowym , 152x228 cm.±2cm.
1 Serweta na stolik Mayo, , wykonana z folii polipropylenowej  wzmocniona trójwarstwowym SMS-em  polipropylenowym 80x144 cm. ±1cm.
2 Taśmy samoprzylepne 10 x 55 cm. ±1cm.
2 Osłony na nogi typu Stockinette , 25 x 121 cm ±1cm.
1 Serweta pod pacjenta a taśmą klejącą 150 x 240 cm. ±1cm.
1 Serweta dodatkowa nieprzemakalna 152 x 178 cm ±1cm ,typu U,  wcięcie 10 x 53 cm ±1cm.
1 Worek na diatermię
1 Serweta biodrowa przednia w rozmiarze 401cm x 231 cm ±2cm połączona z dwiema nogawicami , dwa otwory biodrowe o wymiarach  15 cm x 28 cm ± 1cm,  – ortopedyczna, obszar wzmocniony 137 cm x122 cm ± 1cm, wykonana z włókniny SMS polipropylenowej  bez zawartości lateksu, polietylenu , poliestru i celulozy ,  wymagania wysokie wg normy 13795.
1 Bariera i zabezpieczenie miejsca operowanego do zabiegów wysokiego ryzyka , mikrobiologiczna na bazie cyjanoakrylatu  unieruchamiająca drobnoustroje i uszczelniająca skórę. Do zaopatrzenia miejsca operacyjnego przy zastosowaniu obłożeń chirurgicznych. Jednorazowy aplikator umożliwiający aktywację oraz nałożenie warstwy jedną ręką. Otrzymywana powierzchnia bariery mikrobiologicznej - pole operacyjne 625 cm2.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</si>
</sst>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0.0"/>
    <numFmt numFmtId="166" formatCode="&quot; &quot;#,##0.00&quot; zł &quot;;&quot;-&quot;#,##0.00&quot; zł &quot;;&quot; -&quot;#&quot; zł &quot;;&quot; &quot;@&quot; &quot;"/>
  </numFmts>
  <fonts count="33">
    <font>
      <sz val="11"/>
      <color theme="1"/>
      <name val="Calibri"/>
      <family val="2"/>
      <charset val="238"/>
      <scheme val="minor"/>
    </font>
    <font>
      <sz val="7.5"/>
      <name val="Calibri "/>
      <charset val="238"/>
    </font>
    <font>
      <b/>
      <sz val="7.5"/>
      <name val="Calibri "/>
      <charset val="238"/>
    </font>
    <font>
      <sz val="10"/>
      <color indexed="8"/>
      <name val="Arial"/>
      <family val="2"/>
      <charset val="238"/>
    </font>
    <font>
      <sz val="7.5"/>
      <name val="Calibri"/>
      <family val="2"/>
      <charset val="238"/>
    </font>
    <font>
      <sz val="8"/>
      <name val="Arial"/>
      <family val="2"/>
      <charset val="238"/>
    </font>
    <font>
      <b/>
      <sz val="7.5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sz val="6"/>
      <name val="Arial"/>
      <family val="2"/>
      <charset val="238"/>
    </font>
    <font>
      <sz val="8"/>
      <name val="Calibri "/>
      <charset val="238"/>
    </font>
    <font>
      <sz val="8"/>
      <name val="Calibri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7.5"/>
      <color theme="1"/>
      <name val="Calibri 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2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5" borderId="2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5" borderId="3" xfId="1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165" fontId="1" fillId="5" borderId="0" xfId="1" applyNumberFormat="1" applyFont="1" applyFill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2" fillId="0" borderId="0" xfId="2" applyFont="1" applyAlignment="1">
      <alignment wrapText="1"/>
    </xf>
    <xf numFmtId="164" fontId="2" fillId="0" borderId="6" xfId="2" applyNumberFormat="1" applyFont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4" fillId="0" borderId="3" xfId="1" applyFont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44" fontId="10" fillId="0" borderId="0" xfId="0" applyNumberFormat="1" applyFont="1"/>
    <xf numFmtId="9" fontId="10" fillId="7" borderId="0" xfId="0" applyNumberFormat="1" applyFont="1" applyFill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164" fontId="10" fillId="7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44" fontId="10" fillId="0" borderId="3" xfId="0" applyNumberFormat="1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 vertical="center" wrapText="1"/>
    </xf>
    <xf numFmtId="164" fontId="9" fillId="6" borderId="5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4" fontId="18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4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/>
    <xf numFmtId="164" fontId="9" fillId="3" borderId="0" xfId="0" applyNumberFormat="1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wrapText="1"/>
    </xf>
    <xf numFmtId="0" fontId="1" fillId="0" borderId="6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44" fontId="25" fillId="0" borderId="3" xfId="0" applyNumberFormat="1" applyFont="1" applyBorder="1" applyAlignment="1">
      <alignment horizontal="center" vertical="center" wrapText="1"/>
    </xf>
    <xf numFmtId="164" fontId="25" fillId="4" borderId="3" xfId="0" applyNumberFormat="1" applyFont="1" applyFill="1" applyBorder="1" applyAlignment="1">
      <alignment horizontal="center" vertical="center" wrapText="1"/>
    </xf>
    <xf numFmtId="9" fontId="24" fillId="0" borderId="3" xfId="0" applyNumberFormat="1" applyFont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9" fontId="24" fillId="0" borderId="3" xfId="2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49" fontId="24" fillId="0" borderId="6" xfId="0" applyNumberFormat="1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4" fontId="10" fillId="0" borderId="3" xfId="0" applyNumberFormat="1" applyFont="1" applyFill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4" fontId="1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/>
    <xf numFmtId="164" fontId="10" fillId="7" borderId="0" xfId="0" applyNumberFormat="1" applyFont="1" applyFill="1" applyBorder="1" applyAlignment="1">
      <alignment horizontal="left" vertical="center" wrapText="1"/>
    </xf>
    <xf numFmtId="0" fontId="0" fillId="0" borderId="0" xfId="0" applyFill="1"/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/>
    </xf>
    <xf numFmtId="164" fontId="28" fillId="0" borderId="3" xfId="0" applyNumberFormat="1" applyFont="1" applyBorder="1" applyAlignment="1">
      <alignment horizontal="center" vertical="center" wrapText="1"/>
    </xf>
    <xf numFmtId="164" fontId="28" fillId="0" borderId="3" xfId="3" applyNumberFormat="1" applyFont="1" applyBorder="1" applyAlignment="1">
      <alignment horizontal="center" vertical="center" wrapText="1"/>
    </xf>
    <xf numFmtId="0" fontId="28" fillId="0" borderId="3" xfId="3" applyFont="1" applyBorder="1" applyAlignment="1">
      <alignment horizontal="left" vertical="center" wrapText="1"/>
    </xf>
    <xf numFmtId="164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164" fontId="28" fillId="0" borderId="0" xfId="3" applyNumberFormat="1" applyFont="1" applyBorder="1" applyAlignment="1">
      <alignment horizontal="center" vertical="center" wrapText="1"/>
    </xf>
    <xf numFmtId="0" fontId="0" fillId="0" borderId="0" xfId="0" applyBorder="1"/>
    <xf numFmtId="164" fontId="27" fillId="0" borderId="0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164" fontId="30" fillId="0" borderId="3" xfId="3" applyNumberFormat="1" applyFont="1" applyBorder="1" applyAlignment="1">
      <alignment horizontal="center" vertical="center" wrapText="1"/>
    </xf>
    <xf numFmtId="164" fontId="31" fillId="0" borderId="3" xfId="0" applyNumberFormat="1" applyFont="1" applyBorder="1" applyAlignment="1">
      <alignment horizontal="center"/>
    </xf>
    <xf numFmtId="0" fontId="24" fillId="0" borderId="12" xfId="0" applyFont="1" applyFill="1" applyBorder="1" applyAlignment="1">
      <alignment vertical="top" wrapText="1"/>
    </xf>
    <xf numFmtId="0" fontId="32" fillId="0" borderId="3" xfId="2" applyFont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wrapText="1"/>
    </xf>
    <xf numFmtId="0" fontId="13" fillId="0" borderId="1" xfId="0" applyFont="1" applyBorder="1" applyAlignment="1"/>
    <xf numFmtId="164" fontId="5" fillId="4" borderId="2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justify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44" fontId="9" fillId="0" borderId="4" xfId="2" applyNumberFormat="1" applyFont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/>
    </xf>
    <xf numFmtId="0" fontId="10" fillId="0" borderId="3" xfId="2" applyFont="1" applyBorder="1" applyAlignment="1">
      <alignment vertical="center" wrapText="1"/>
    </xf>
    <xf numFmtId="0" fontId="10" fillId="0" borderId="3" xfId="2" applyFont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 vertical="center" wrapText="1"/>
    </xf>
    <xf numFmtId="44" fontId="10" fillId="0" borderId="3" xfId="2" applyNumberFormat="1" applyFont="1" applyBorder="1" applyAlignment="1">
      <alignment horizontal="right" vertical="center"/>
    </xf>
    <xf numFmtId="164" fontId="10" fillId="8" borderId="3" xfId="2" applyNumberFormat="1" applyFont="1" applyFill="1" applyBorder="1" applyAlignment="1">
      <alignment horizontal="center" vertical="center" wrapText="1"/>
    </xf>
    <xf numFmtId="9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left"/>
    </xf>
    <xf numFmtId="0" fontId="10" fillId="0" borderId="3" xfId="2" applyFont="1" applyBorder="1" applyAlignment="1">
      <alignment horizontal="center"/>
    </xf>
    <xf numFmtId="0" fontId="10" fillId="2" borderId="0" xfId="2" applyFont="1" applyFill="1" applyAlignment="1">
      <alignment horizontal="center" vertical="center" wrapText="1"/>
    </xf>
    <xf numFmtId="4" fontId="10" fillId="9" borderId="0" xfId="2" applyNumberFormat="1" applyFont="1" applyFill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3" fontId="10" fillId="0" borderId="0" xfId="2" applyNumberFormat="1" applyFont="1" applyAlignment="1">
      <alignment horizontal="center" vertical="center" wrapText="1"/>
    </xf>
    <xf numFmtId="166" fontId="10" fillId="0" borderId="0" xfId="2" applyNumberFormat="1" applyFont="1" applyAlignment="1">
      <alignment horizontal="right" vertical="center" wrapText="1"/>
    </xf>
    <xf numFmtId="164" fontId="10" fillId="2" borderId="0" xfId="2" applyNumberFormat="1" applyFont="1" applyFill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164" fontId="9" fillId="4" borderId="6" xfId="3" applyNumberFormat="1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4" fontId="10" fillId="0" borderId="0" xfId="2" applyNumberFormat="1" applyFont="1" applyFill="1" applyAlignment="1">
      <alignment vertical="center" wrapText="1"/>
    </xf>
    <xf numFmtId="0" fontId="10" fillId="0" borderId="14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49" fontId="24" fillId="0" borderId="8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</cellXfs>
  <cellStyles count="4">
    <cellStyle name="Normalny" xfId="0" builtinId="0"/>
    <cellStyle name="Normalny 2" xfId="2" xr:uid="{87485B6F-E9DA-498B-AC6E-E019730B2307}"/>
    <cellStyle name="Normalny 2 3" xfId="3" xr:uid="{9D5C9188-56AC-4E51-969C-9AD5D34FECF7}"/>
    <cellStyle name="Normalny_Arkusz1" xfId="1" xr:uid="{247A9652-FDBC-401A-984F-4A78FDD9CCB9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54D4-E445-48FB-980C-ECC74EAC93F9}">
  <dimension ref="A3:L117"/>
  <sheetViews>
    <sheetView tabSelected="1" topLeftCell="A100" zoomScaleNormal="100" workbookViewId="0">
      <selection activeCell="G6" sqref="G6"/>
    </sheetView>
  </sheetViews>
  <sheetFormatPr defaultRowHeight="15"/>
  <cols>
    <col min="1" max="1" width="4.140625" customWidth="1"/>
    <col min="2" max="2" width="58.140625" customWidth="1"/>
    <col min="3" max="3" width="16.140625" customWidth="1"/>
    <col min="4" max="4" width="12.42578125" customWidth="1"/>
    <col min="5" max="5" width="8" customWidth="1"/>
    <col min="6" max="6" width="10" customWidth="1"/>
    <col min="7" max="7" width="20" customWidth="1"/>
    <col min="9" max="9" width="29" customWidth="1"/>
    <col min="10" max="10" width="21.140625" customWidth="1"/>
    <col min="11" max="11" width="11.140625" customWidth="1"/>
    <col min="12" max="12" width="12.7109375" customWidth="1"/>
  </cols>
  <sheetData>
    <row r="3" spans="1:12">
      <c r="A3" s="1"/>
      <c r="B3" s="2"/>
      <c r="C3" s="3"/>
      <c r="D3" s="2"/>
      <c r="E3" s="4"/>
      <c r="F3" s="5"/>
      <c r="G3" s="2"/>
      <c r="H3" s="2"/>
      <c r="I3" s="2"/>
      <c r="J3" s="2"/>
      <c r="K3" s="2"/>
      <c r="L3" s="2"/>
    </row>
    <row r="4" spans="1:12">
      <c r="A4" s="1"/>
      <c r="B4" s="6" t="s">
        <v>0</v>
      </c>
      <c r="C4" s="7"/>
      <c r="D4" s="217" t="s">
        <v>76</v>
      </c>
      <c r="E4" s="217"/>
      <c r="F4" s="217"/>
      <c r="G4" s="217"/>
      <c r="H4" s="217"/>
      <c r="I4" s="217"/>
      <c r="J4" s="217"/>
      <c r="K4" s="8"/>
      <c r="L4" s="8"/>
    </row>
    <row r="5" spans="1:12" ht="29.25">
      <c r="A5" s="9" t="s">
        <v>1</v>
      </c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3" t="s">
        <v>7</v>
      </c>
      <c r="H5" s="10" t="s">
        <v>8</v>
      </c>
      <c r="I5" s="14" t="s">
        <v>9</v>
      </c>
      <c r="J5" s="14" t="s">
        <v>10</v>
      </c>
      <c r="K5" s="95" t="s">
        <v>24</v>
      </c>
      <c r="L5" s="95" t="s">
        <v>25</v>
      </c>
    </row>
    <row r="6" spans="1:12" ht="270" customHeight="1">
      <c r="A6" s="15">
        <v>1</v>
      </c>
      <c r="B6" s="133" t="s">
        <v>78</v>
      </c>
      <c r="C6" s="16"/>
      <c r="D6" s="97" t="s">
        <v>11</v>
      </c>
      <c r="E6" s="98">
        <v>15</v>
      </c>
      <c r="F6" s="17">
        <v>0</v>
      </c>
      <c r="G6" s="18">
        <f>ROUND(F6*(1+H6),2)</f>
        <v>0</v>
      </c>
      <c r="H6" s="19">
        <v>0.08</v>
      </c>
      <c r="I6" s="18">
        <f>ROUND(F6*E6,2)</f>
        <v>0</v>
      </c>
      <c r="J6" s="18">
        <f>ROUND(I6*(1+H6),2)</f>
        <v>0</v>
      </c>
      <c r="K6" s="96"/>
      <c r="L6" s="96"/>
    </row>
    <row r="7" spans="1:12" ht="262.5" customHeight="1">
      <c r="A7" s="15">
        <v>2</v>
      </c>
      <c r="B7" s="133" t="s">
        <v>92</v>
      </c>
      <c r="C7" s="21"/>
      <c r="D7" s="99" t="s">
        <v>11</v>
      </c>
      <c r="E7" s="100">
        <v>224</v>
      </c>
      <c r="F7" s="36">
        <v>0</v>
      </c>
      <c r="G7" s="18">
        <f>ROUND(F7*(1+H7),2)</f>
        <v>0</v>
      </c>
      <c r="H7" s="22">
        <v>0.08</v>
      </c>
      <c r="I7" s="18">
        <f>ROUND(F7*E7,2)</f>
        <v>0</v>
      </c>
      <c r="J7" s="18">
        <f>ROUND(I7*(1+H7),2)</f>
        <v>0</v>
      </c>
      <c r="K7" s="96"/>
      <c r="L7" s="96"/>
    </row>
    <row r="8" spans="1:12" ht="258.75" customHeight="1">
      <c r="A8" s="15">
        <v>3</v>
      </c>
      <c r="B8" s="133" t="s">
        <v>93</v>
      </c>
      <c r="C8" s="21"/>
      <c r="D8" s="99" t="s">
        <v>11</v>
      </c>
      <c r="E8" s="100">
        <v>40</v>
      </c>
      <c r="F8" s="36">
        <v>75</v>
      </c>
      <c r="G8" s="18">
        <f>ROUND(F8*(1+H8),2)</f>
        <v>81</v>
      </c>
      <c r="H8" s="22">
        <v>0.08</v>
      </c>
      <c r="I8" s="18">
        <f>ROUND(F8*E8,2)</f>
        <v>3000</v>
      </c>
      <c r="J8" s="173">
        <f>ROUND(I8*(1+H8),2)</f>
        <v>3240</v>
      </c>
      <c r="K8" s="96"/>
      <c r="L8" s="96"/>
    </row>
    <row r="9" spans="1:12" ht="207.75" customHeight="1">
      <c r="A9" s="15">
        <v>4</v>
      </c>
      <c r="B9" s="133" t="s">
        <v>94</v>
      </c>
      <c r="C9" s="21"/>
      <c r="D9" s="99" t="s">
        <v>11</v>
      </c>
      <c r="E9" s="100">
        <v>360</v>
      </c>
      <c r="F9" s="36">
        <v>60</v>
      </c>
      <c r="G9" s="18">
        <f>ROUND(F9*(1+H9),2)</f>
        <v>64.8</v>
      </c>
      <c r="H9" s="22">
        <v>0.08</v>
      </c>
      <c r="I9" s="18">
        <f>ROUND(F9*E9,2)</f>
        <v>21600</v>
      </c>
      <c r="J9" s="18">
        <f>ROUND(I9*(1+H9),2)</f>
        <v>23328</v>
      </c>
      <c r="K9" s="96"/>
      <c r="L9" s="96"/>
    </row>
    <row r="10" spans="1:12" ht="30">
      <c r="A10" s="3"/>
      <c r="B10" s="113" t="s">
        <v>79</v>
      </c>
      <c r="C10" s="25"/>
      <c r="D10" s="20"/>
      <c r="E10" s="26"/>
      <c r="F10" s="2"/>
      <c r="G10" s="27"/>
      <c r="H10" s="174" t="s">
        <v>12</v>
      </c>
      <c r="I10" s="29">
        <f>SUM(I6:I9)</f>
        <v>24600</v>
      </c>
      <c r="J10" s="29">
        <f>SUM(J6:J9)</f>
        <v>26568</v>
      </c>
      <c r="K10" s="20"/>
      <c r="L10" s="20"/>
    </row>
    <row r="11" spans="1:12">
      <c r="A11" s="1"/>
      <c r="B11" s="30"/>
      <c r="C11" s="30"/>
      <c r="D11" s="30"/>
      <c r="E11" s="31"/>
      <c r="F11" s="30"/>
      <c r="G11" s="30"/>
      <c r="H11" s="30"/>
      <c r="I11" s="2"/>
      <c r="J11" s="2" t="s">
        <v>13</v>
      </c>
      <c r="K11" s="20"/>
      <c r="L11" s="20"/>
    </row>
    <row r="12" spans="1:12">
      <c r="A12" s="1"/>
      <c r="B12" s="30"/>
      <c r="C12" s="30"/>
      <c r="D12" s="30"/>
      <c r="E12" s="31"/>
      <c r="F12" s="30"/>
      <c r="G12" s="30"/>
      <c r="H12" s="30"/>
      <c r="I12" s="2"/>
      <c r="J12" s="1" t="s">
        <v>14</v>
      </c>
      <c r="K12" s="20"/>
      <c r="L12" s="20"/>
    </row>
    <row r="14" spans="1:12">
      <c r="A14" s="3"/>
      <c r="B14" s="32" t="s">
        <v>15</v>
      </c>
      <c r="C14" s="33"/>
      <c r="D14" s="218" t="s">
        <v>77</v>
      </c>
      <c r="E14" s="218"/>
      <c r="F14" s="218"/>
      <c r="G14" s="218"/>
      <c r="H14" s="218"/>
      <c r="I14" s="218"/>
      <c r="J14" s="218"/>
      <c r="K14" s="20"/>
      <c r="L14" s="20"/>
    </row>
    <row r="15" spans="1:12" ht="29.25">
      <c r="A15" s="9" t="s">
        <v>1</v>
      </c>
      <c r="B15" s="10" t="s">
        <v>2</v>
      </c>
      <c r="C15" s="10" t="s">
        <v>3</v>
      </c>
      <c r="D15" s="10" t="s">
        <v>4</v>
      </c>
      <c r="E15" s="34" t="s">
        <v>5</v>
      </c>
      <c r="F15" s="35" t="s">
        <v>6</v>
      </c>
      <c r="G15" s="14" t="s">
        <v>7</v>
      </c>
      <c r="H15" s="10" t="s">
        <v>8</v>
      </c>
      <c r="I15" s="14" t="s">
        <v>9</v>
      </c>
      <c r="J15" s="14" t="s">
        <v>10</v>
      </c>
      <c r="K15" s="175" t="s">
        <v>24</v>
      </c>
      <c r="L15" s="175" t="s">
        <v>25</v>
      </c>
    </row>
    <row r="16" spans="1:12" ht="110.25" customHeight="1">
      <c r="A16" s="15">
        <v>1</v>
      </c>
      <c r="B16" s="176" t="s">
        <v>80</v>
      </c>
      <c r="C16" s="23" t="s">
        <v>16</v>
      </c>
      <c r="D16" s="23" t="s">
        <v>11</v>
      </c>
      <c r="E16" s="24">
        <v>12720</v>
      </c>
      <c r="F16" s="36">
        <v>0</v>
      </c>
      <c r="G16" s="18">
        <f>ROUND(F16*(1+H16),2)</f>
        <v>0</v>
      </c>
      <c r="H16" s="22">
        <v>0.08</v>
      </c>
      <c r="I16" s="18">
        <f>ROUND(F16*E16,2)</f>
        <v>0</v>
      </c>
      <c r="J16" s="18">
        <f>ROUND(I16*(1+H16),2)</f>
        <v>0</v>
      </c>
      <c r="K16" s="96"/>
      <c r="L16" s="96"/>
    </row>
    <row r="17" spans="1:12" ht="186.75" customHeight="1">
      <c r="A17" s="15">
        <v>2</v>
      </c>
      <c r="B17" s="171" t="s">
        <v>81</v>
      </c>
      <c r="C17" s="23" t="s">
        <v>16</v>
      </c>
      <c r="D17" s="23" t="s">
        <v>11</v>
      </c>
      <c r="E17" s="24">
        <v>904</v>
      </c>
      <c r="F17" s="36">
        <v>0</v>
      </c>
      <c r="G17" s="18">
        <f>ROUND(F17*(1+H17),2)</f>
        <v>0</v>
      </c>
      <c r="H17" s="22">
        <v>0.08</v>
      </c>
      <c r="I17" s="18">
        <f>ROUND(F17*E17,2)</f>
        <v>0</v>
      </c>
      <c r="J17" s="18">
        <f>ROUND(I17*(1+H17),2)</f>
        <v>0</v>
      </c>
      <c r="K17" s="96"/>
      <c r="L17" s="96"/>
    </row>
    <row r="18" spans="1:12" ht="181.5" customHeight="1">
      <c r="A18" s="15">
        <v>3</v>
      </c>
      <c r="B18" s="171" t="s">
        <v>82</v>
      </c>
      <c r="C18" s="23" t="s">
        <v>16</v>
      </c>
      <c r="D18" s="23" t="s">
        <v>11</v>
      </c>
      <c r="E18" s="24">
        <v>884</v>
      </c>
      <c r="F18" s="36">
        <v>0</v>
      </c>
      <c r="G18" s="18">
        <f>ROUND(F18*(1+H18),2)</f>
        <v>0</v>
      </c>
      <c r="H18" s="22">
        <v>0.08</v>
      </c>
      <c r="I18" s="18">
        <f>ROUND(F18*E18,2)</f>
        <v>0</v>
      </c>
      <c r="J18" s="18">
        <f>ROUND(I18*(1+H18),2)</f>
        <v>0</v>
      </c>
      <c r="K18" s="96"/>
      <c r="L18" s="96"/>
    </row>
    <row r="19" spans="1:12" ht="29.25" customHeight="1">
      <c r="A19" s="3"/>
      <c r="B19" s="112" t="s">
        <v>83</v>
      </c>
      <c r="C19" s="25"/>
      <c r="D19" s="20"/>
      <c r="E19" s="37"/>
      <c r="F19" s="2"/>
      <c r="G19" s="27"/>
      <c r="H19" s="28" t="s">
        <v>12</v>
      </c>
      <c r="I19" s="38">
        <f>SUM(I16:I18)</f>
        <v>0</v>
      </c>
      <c r="J19" s="29">
        <f>SUM(J16:J18)</f>
        <v>0</v>
      </c>
      <c r="K19" s="20"/>
      <c r="L19" s="20"/>
    </row>
    <row r="20" spans="1:12">
      <c r="A20" s="1"/>
      <c r="B20" s="220"/>
      <c r="C20" s="220"/>
      <c r="D20" s="220"/>
      <c r="E20" s="220"/>
      <c r="F20" s="220"/>
      <c r="G20" s="220"/>
      <c r="H20" s="220"/>
      <c r="I20" s="2"/>
      <c r="J20" s="2" t="s">
        <v>13</v>
      </c>
      <c r="K20" s="20"/>
      <c r="L20" s="20"/>
    </row>
    <row r="21" spans="1:12">
      <c r="A21" s="1"/>
      <c r="B21" s="220"/>
      <c r="C21" s="220"/>
      <c r="D21" s="220"/>
      <c r="E21" s="220"/>
      <c r="F21" s="220"/>
      <c r="G21" s="220"/>
      <c r="H21" s="220"/>
      <c r="I21" s="2"/>
      <c r="J21" s="1" t="s">
        <v>14</v>
      </c>
      <c r="K21" s="20"/>
      <c r="L21" s="20"/>
    </row>
    <row r="22" spans="1:12">
      <c r="A22" s="1"/>
      <c r="B22" s="6" t="s">
        <v>22</v>
      </c>
      <c r="C22" s="7"/>
      <c r="D22" s="217" t="s">
        <v>72</v>
      </c>
      <c r="E22" s="217"/>
      <c r="F22" s="217"/>
      <c r="G22" s="217"/>
      <c r="H22" s="217"/>
      <c r="I22" s="217"/>
      <c r="J22" s="217"/>
      <c r="K22" s="8"/>
      <c r="L22" s="8"/>
    </row>
    <row r="23" spans="1:12" ht="36" customHeight="1">
      <c r="A23" s="39" t="s">
        <v>1</v>
      </c>
      <c r="B23" s="40" t="s">
        <v>2</v>
      </c>
      <c r="C23" s="40" t="s">
        <v>3</v>
      </c>
      <c r="D23" s="40" t="s">
        <v>4</v>
      </c>
      <c r="E23" s="41" t="s">
        <v>5</v>
      </c>
      <c r="F23" s="35" t="s">
        <v>6</v>
      </c>
      <c r="G23" s="13" t="s">
        <v>7</v>
      </c>
      <c r="H23" s="40" t="s">
        <v>8</v>
      </c>
      <c r="I23" s="13" t="s">
        <v>9</v>
      </c>
      <c r="J23" s="13" t="s">
        <v>10</v>
      </c>
      <c r="K23" s="56" t="s">
        <v>24</v>
      </c>
      <c r="L23" s="56" t="s">
        <v>25</v>
      </c>
    </row>
    <row r="24" spans="1:12" ht="42">
      <c r="A24" s="169">
        <v>1</v>
      </c>
      <c r="B24" s="221" t="s">
        <v>84</v>
      </c>
      <c r="C24" s="115" t="s">
        <v>85</v>
      </c>
      <c r="D24" s="116" t="s">
        <v>11</v>
      </c>
      <c r="E24" s="117">
        <v>40</v>
      </c>
      <c r="F24" s="118">
        <v>0</v>
      </c>
      <c r="G24" s="119">
        <f>ROUND(F24*(1+H24),2)</f>
        <v>0</v>
      </c>
      <c r="H24" s="120">
        <v>0.08</v>
      </c>
      <c r="I24" s="119">
        <f>ROUND(F24*E24,2)</f>
        <v>0</v>
      </c>
      <c r="J24" s="119">
        <f>ROUND(I24*(1+H24),2)</f>
        <v>0</v>
      </c>
      <c r="K24" s="96"/>
      <c r="L24" s="96"/>
    </row>
    <row r="25" spans="1:12" ht="42">
      <c r="A25" s="42">
        <v>2</v>
      </c>
      <c r="B25" s="222"/>
      <c r="C25" s="121" t="s">
        <v>46</v>
      </c>
      <c r="D25" s="122" t="s">
        <v>11</v>
      </c>
      <c r="E25" s="123">
        <v>50</v>
      </c>
      <c r="F25" s="118">
        <v>0</v>
      </c>
      <c r="G25" s="124">
        <f t="shared" ref="G25:G31" si="0">ROUND(F25*(1+H25),2)</f>
        <v>0</v>
      </c>
      <c r="H25" s="125">
        <v>0.08</v>
      </c>
      <c r="I25" s="119">
        <f t="shared" ref="I25:I34" si="1">ROUND(F25*E25,2)</f>
        <v>0</v>
      </c>
      <c r="J25" s="119">
        <f t="shared" ref="J25:J34" si="2">ROUND(I25*(1+H25),2)</f>
        <v>0</v>
      </c>
      <c r="K25" s="96"/>
      <c r="L25" s="96"/>
    </row>
    <row r="26" spans="1:12" ht="61.5" customHeight="1">
      <c r="A26" s="169">
        <v>3</v>
      </c>
      <c r="B26" s="223"/>
      <c r="C26" s="126" t="s">
        <v>86</v>
      </c>
      <c r="D26" s="122" t="s">
        <v>11</v>
      </c>
      <c r="E26" s="123">
        <v>40</v>
      </c>
      <c r="F26" s="118">
        <v>0</v>
      </c>
      <c r="G26" s="124">
        <f t="shared" si="0"/>
        <v>0</v>
      </c>
      <c r="H26" s="125">
        <v>0.08</v>
      </c>
      <c r="I26" s="119">
        <f t="shared" si="1"/>
        <v>0</v>
      </c>
      <c r="J26" s="119">
        <f t="shared" si="2"/>
        <v>0</v>
      </c>
      <c r="K26" s="96"/>
      <c r="L26" s="96"/>
    </row>
    <row r="27" spans="1:12" ht="29.25" customHeight="1">
      <c r="A27" s="42">
        <v>4</v>
      </c>
      <c r="B27" s="127" t="s">
        <v>47</v>
      </c>
      <c r="C27" s="126" t="s">
        <v>18</v>
      </c>
      <c r="D27" s="122" t="s">
        <v>11</v>
      </c>
      <c r="E27" s="123">
        <v>10</v>
      </c>
      <c r="F27" s="118">
        <v>0</v>
      </c>
      <c r="G27" s="124">
        <f t="shared" si="0"/>
        <v>0</v>
      </c>
      <c r="H27" s="125">
        <v>0.08</v>
      </c>
      <c r="I27" s="119">
        <f t="shared" si="1"/>
        <v>0</v>
      </c>
      <c r="J27" s="119">
        <f t="shared" si="2"/>
        <v>0</v>
      </c>
      <c r="K27" s="96"/>
      <c r="L27" s="96"/>
    </row>
    <row r="28" spans="1:12">
      <c r="A28" s="42">
        <v>5</v>
      </c>
      <c r="B28" s="127" t="s">
        <v>19</v>
      </c>
      <c r="C28" s="126" t="s">
        <v>20</v>
      </c>
      <c r="D28" s="122" t="s">
        <v>11</v>
      </c>
      <c r="E28" s="123">
        <v>4</v>
      </c>
      <c r="F28" s="118">
        <v>0</v>
      </c>
      <c r="G28" s="124">
        <f t="shared" si="0"/>
        <v>0</v>
      </c>
      <c r="H28" s="125">
        <v>0.08</v>
      </c>
      <c r="I28" s="119">
        <f t="shared" si="1"/>
        <v>0</v>
      </c>
      <c r="J28" s="119">
        <f t="shared" si="2"/>
        <v>0</v>
      </c>
      <c r="K28" s="96"/>
      <c r="L28" s="96"/>
    </row>
    <row r="29" spans="1:12" ht="40.5" customHeight="1">
      <c r="A29" s="42">
        <v>6</v>
      </c>
      <c r="B29" s="131" t="s">
        <v>55</v>
      </c>
      <c r="C29" s="126" t="s">
        <v>56</v>
      </c>
      <c r="D29" s="122" t="s">
        <v>11</v>
      </c>
      <c r="E29" s="123">
        <v>10</v>
      </c>
      <c r="F29" s="118">
        <v>0</v>
      </c>
      <c r="G29" s="124">
        <f t="shared" si="0"/>
        <v>0</v>
      </c>
      <c r="H29" s="125">
        <v>0.08</v>
      </c>
      <c r="I29" s="119">
        <f t="shared" si="1"/>
        <v>0</v>
      </c>
      <c r="J29" s="119">
        <f t="shared" si="2"/>
        <v>0</v>
      </c>
      <c r="K29" s="96"/>
      <c r="L29" s="96"/>
    </row>
    <row r="30" spans="1:12" ht="29.25" customHeight="1">
      <c r="A30" s="42">
        <v>7</v>
      </c>
      <c r="B30" s="221" t="s">
        <v>48</v>
      </c>
      <c r="C30" s="126" t="s">
        <v>21</v>
      </c>
      <c r="D30" s="122" t="s">
        <v>11</v>
      </c>
      <c r="E30" s="123">
        <v>35</v>
      </c>
      <c r="F30" s="118">
        <v>0</v>
      </c>
      <c r="G30" s="124">
        <f t="shared" si="0"/>
        <v>0</v>
      </c>
      <c r="H30" s="125">
        <v>0.08</v>
      </c>
      <c r="I30" s="119">
        <f t="shared" si="1"/>
        <v>0</v>
      </c>
      <c r="J30" s="119">
        <f t="shared" si="2"/>
        <v>0</v>
      </c>
      <c r="K30" s="96"/>
      <c r="L30" s="96"/>
    </row>
    <row r="31" spans="1:12" ht="45" customHeight="1">
      <c r="A31" s="42">
        <v>8</v>
      </c>
      <c r="B31" s="224"/>
      <c r="C31" s="126" t="s">
        <v>49</v>
      </c>
      <c r="D31" s="122" t="s">
        <v>11</v>
      </c>
      <c r="E31" s="123">
        <v>90</v>
      </c>
      <c r="F31" s="118">
        <v>0</v>
      </c>
      <c r="G31" s="124">
        <f t="shared" si="0"/>
        <v>0</v>
      </c>
      <c r="H31" s="125">
        <v>0.08</v>
      </c>
      <c r="I31" s="119">
        <f t="shared" si="1"/>
        <v>0</v>
      </c>
      <c r="J31" s="119">
        <f t="shared" si="2"/>
        <v>0</v>
      </c>
      <c r="K31" s="96"/>
      <c r="L31" s="96"/>
    </row>
    <row r="32" spans="1:12" ht="119.25" customHeight="1">
      <c r="A32" s="42">
        <v>9</v>
      </c>
      <c r="B32" s="168" t="s">
        <v>50</v>
      </c>
      <c r="C32" s="128"/>
      <c r="D32" s="129" t="s">
        <v>11</v>
      </c>
      <c r="E32" s="130">
        <v>2</v>
      </c>
      <c r="F32" s="118">
        <v>0</v>
      </c>
      <c r="G32" s="124">
        <f>ROUND(F32*(1+H32),2)</f>
        <v>0</v>
      </c>
      <c r="H32" s="125">
        <v>0.08</v>
      </c>
      <c r="I32" s="119">
        <f t="shared" si="1"/>
        <v>0</v>
      </c>
      <c r="J32" s="119">
        <f t="shared" si="2"/>
        <v>0</v>
      </c>
      <c r="K32" s="96"/>
      <c r="L32" s="96"/>
    </row>
    <row r="33" spans="1:12" ht="41.25" customHeight="1">
      <c r="A33" s="42">
        <v>10</v>
      </c>
      <c r="B33" s="212" t="s">
        <v>53</v>
      </c>
      <c r="C33" s="128" t="s">
        <v>51</v>
      </c>
      <c r="D33" s="129" t="s">
        <v>11</v>
      </c>
      <c r="E33" s="130">
        <v>50</v>
      </c>
      <c r="F33" s="118">
        <v>0</v>
      </c>
      <c r="G33" s="124">
        <f t="shared" ref="G33:G34" si="3">ROUND(F33*(1+H33),2)</f>
        <v>0</v>
      </c>
      <c r="H33" s="125">
        <v>0.08</v>
      </c>
      <c r="I33" s="119">
        <f t="shared" si="1"/>
        <v>0</v>
      </c>
      <c r="J33" s="119">
        <f t="shared" si="2"/>
        <v>0</v>
      </c>
      <c r="K33" s="96"/>
      <c r="L33" s="96"/>
    </row>
    <row r="34" spans="1:12" ht="38.25" customHeight="1">
      <c r="A34" s="42">
        <v>11</v>
      </c>
      <c r="B34" s="212"/>
      <c r="C34" s="128" t="s">
        <v>52</v>
      </c>
      <c r="D34" s="129" t="s">
        <v>11</v>
      </c>
      <c r="E34" s="130">
        <v>50</v>
      </c>
      <c r="F34" s="118">
        <v>0</v>
      </c>
      <c r="G34" s="124">
        <f t="shared" si="3"/>
        <v>0</v>
      </c>
      <c r="H34" s="125">
        <v>0.08</v>
      </c>
      <c r="I34" s="119">
        <f t="shared" si="1"/>
        <v>0</v>
      </c>
      <c r="J34" s="119">
        <f t="shared" si="2"/>
        <v>0</v>
      </c>
      <c r="K34" s="96"/>
      <c r="L34" s="96"/>
    </row>
    <row r="35" spans="1:12" ht="44.25" customHeight="1">
      <c r="A35" s="20"/>
      <c r="B35" s="2" t="s">
        <v>54</v>
      </c>
      <c r="C35" s="46"/>
      <c r="D35" s="2"/>
      <c r="E35" s="2"/>
      <c r="F35" s="43"/>
      <c r="G35" s="20"/>
      <c r="H35" s="44" t="s">
        <v>12</v>
      </c>
      <c r="I35" s="45">
        <f>SUM(I24:I34)</f>
        <v>0</v>
      </c>
      <c r="J35" s="45">
        <f>SUM(J24:J34)</f>
        <v>0</v>
      </c>
      <c r="K35" s="114"/>
      <c r="L35" s="114"/>
    </row>
    <row r="36" spans="1:12">
      <c r="A36" s="20"/>
      <c r="B36" s="2"/>
      <c r="C36" s="2"/>
      <c r="D36" s="46"/>
      <c r="E36" s="2"/>
      <c r="F36" s="2"/>
      <c r="G36" s="2"/>
      <c r="H36" s="2"/>
      <c r="I36" s="2"/>
      <c r="J36" s="47"/>
      <c r="K36" s="82"/>
      <c r="L36" s="83"/>
    </row>
    <row r="37" spans="1:12">
      <c r="A37" s="48"/>
      <c r="B37" s="49"/>
      <c r="C37" s="50"/>
      <c r="D37" s="51"/>
      <c r="E37" s="52"/>
      <c r="F37" s="2"/>
      <c r="G37" s="2"/>
      <c r="H37" s="2"/>
      <c r="I37" s="207"/>
      <c r="J37" s="207"/>
      <c r="K37" s="208" t="s">
        <v>13</v>
      </c>
      <c r="L37" s="208"/>
    </row>
    <row r="38" spans="1:12">
      <c r="A38" s="1"/>
      <c r="B38" s="2"/>
      <c r="C38" s="3"/>
      <c r="D38" s="2"/>
      <c r="E38" s="46"/>
      <c r="F38" s="2"/>
      <c r="G38" s="2"/>
      <c r="H38" s="2"/>
      <c r="I38" s="2"/>
      <c r="J38" s="1"/>
      <c r="K38" s="209" t="s">
        <v>14</v>
      </c>
      <c r="L38" s="209"/>
    </row>
    <row r="39" spans="1:12">
      <c r="A39" s="53"/>
      <c r="B39" s="134" t="s">
        <v>67</v>
      </c>
      <c r="C39" s="54"/>
      <c r="D39" s="219" t="s">
        <v>73</v>
      </c>
      <c r="E39" s="219"/>
      <c r="F39" s="219"/>
      <c r="G39" s="219"/>
      <c r="H39" s="219"/>
      <c r="I39" s="219"/>
      <c r="J39" s="219"/>
      <c r="K39" s="172"/>
      <c r="L39" s="172"/>
    </row>
    <row r="40" spans="1:12" ht="27">
      <c r="A40" s="55" t="s">
        <v>1</v>
      </c>
      <c r="B40" s="56" t="s">
        <v>2</v>
      </c>
      <c r="C40" s="56" t="s">
        <v>3</v>
      </c>
      <c r="D40" s="56" t="s">
        <v>4</v>
      </c>
      <c r="E40" s="57" t="s">
        <v>5</v>
      </c>
      <c r="F40" s="58" t="s">
        <v>23</v>
      </c>
      <c r="G40" s="59" t="s">
        <v>7</v>
      </c>
      <c r="H40" s="56" t="s">
        <v>8</v>
      </c>
      <c r="I40" s="59" t="s">
        <v>9</v>
      </c>
      <c r="J40" s="59" t="s">
        <v>10</v>
      </c>
      <c r="K40" s="56" t="s">
        <v>24</v>
      </c>
      <c r="L40" s="56" t="s">
        <v>25</v>
      </c>
    </row>
    <row r="41" spans="1:12" ht="19.5">
      <c r="A41" s="60">
        <v>1</v>
      </c>
      <c r="B41" s="210" t="s">
        <v>26</v>
      </c>
      <c r="C41" s="61" t="s">
        <v>27</v>
      </c>
      <c r="D41" s="62" t="s">
        <v>11</v>
      </c>
      <c r="E41" s="63">
        <v>260</v>
      </c>
      <c r="F41" s="64">
        <v>0</v>
      </c>
      <c r="G41" s="65">
        <f t="shared" ref="G41:G47" si="4">ROUND(F41*(1+H41),2)</f>
        <v>0</v>
      </c>
      <c r="H41" s="66">
        <v>0.08</v>
      </c>
      <c r="I41" s="65">
        <f t="shared" ref="I41:I47" si="5">ROUND(F41*E41,2)</f>
        <v>0</v>
      </c>
      <c r="J41" s="65">
        <f t="shared" ref="J41:J47" si="6">ROUND(I41*(1+H41),2)</f>
        <v>0</v>
      </c>
      <c r="K41" s="67"/>
      <c r="L41" s="67"/>
    </row>
    <row r="42" spans="1:12" ht="44.25" customHeight="1">
      <c r="A42" s="55">
        <v>2</v>
      </c>
      <c r="B42" s="210"/>
      <c r="C42" s="61" t="s">
        <v>28</v>
      </c>
      <c r="D42" s="62" t="s">
        <v>11</v>
      </c>
      <c r="E42" s="63">
        <v>100</v>
      </c>
      <c r="F42" s="64">
        <v>0</v>
      </c>
      <c r="G42" s="65">
        <f t="shared" si="4"/>
        <v>0</v>
      </c>
      <c r="H42" s="68">
        <v>0.08</v>
      </c>
      <c r="I42" s="65">
        <f t="shared" si="5"/>
        <v>0</v>
      </c>
      <c r="J42" s="65">
        <f t="shared" si="6"/>
        <v>0</v>
      </c>
      <c r="K42" s="67"/>
      <c r="L42" s="67"/>
    </row>
    <row r="43" spans="1:12" ht="41.25" customHeight="1">
      <c r="A43" s="55">
        <v>3</v>
      </c>
      <c r="B43" s="210"/>
      <c r="C43" s="61" t="s">
        <v>29</v>
      </c>
      <c r="D43" s="62" t="s">
        <v>11</v>
      </c>
      <c r="E43" s="63">
        <v>10</v>
      </c>
      <c r="F43" s="64">
        <v>0</v>
      </c>
      <c r="G43" s="65">
        <f t="shared" si="4"/>
        <v>0</v>
      </c>
      <c r="H43" s="68">
        <v>0.08</v>
      </c>
      <c r="I43" s="65">
        <f t="shared" si="5"/>
        <v>0</v>
      </c>
      <c r="J43" s="65">
        <f t="shared" si="6"/>
        <v>0</v>
      </c>
      <c r="K43" s="67"/>
      <c r="L43" s="67"/>
    </row>
    <row r="44" spans="1:12" ht="38.25" customHeight="1">
      <c r="A44" s="60">
        <v>4</v>
      </c>
      <c r="B44" s="210"/>
      <c r="C44" s="61" t="s">
        <v>30</v>
      </c>
      <c r="D44" s="62" t="s">
        <v>11</v>
      </c>
      <c r="E44" s="63">
        <v>240</v>
      </c>
      <c r="F44" s="64">
        <v>0</v>
      </c>
      <c r="G44" s="65">
        <f t="shared" si="4"/>
        <v>0</v>
      </c>
      <c r="H44" s="68">
        <v>0.08</v>
      </c>
      <c r="I44" s="65">
        <f t="shared" si="5"/>
        <v>0</v>
      </c>
      <c r="J44" s="65">
        <f t="shared" si="6"/>
        <v>0</v>
      </c>
      <c r="K44" s="67"/>
      <c r="L44" s="67"/>
    </row>
    <row r="45" spans="1:12" ht="32.25" customHeight="1">
      <c r="A45" s="55">
        <v>5</v>
      </c>
      <c r="B45" s="210"/>
      <c r="C45" s="61" t="s">
        <v>31</v>
      </c>
      <c r="D45" s="62" t="s">
        <v>11</v>
      </c>
      <c r="E45" s="63">
        <v>300</v>
      </c>
      <c r="F45" s="64">
        <v>0</v>
      </c>
      <c r="G45" s="65">
        <f t="shared" si="4"/>
        <v>0</v>
      </c>
      <c r="H45" s="68">
        <v>0.08</v>
      </c>
      <c r="I45" s="65">
        <f t="shared" si="5"/>
        <v>0</v>
      </c>
      <c r="J45" s="65">
        <f t="shared" si="6"/>
        <v>0</v>
      </c>
      <c r="K45" s="67"/>
      <c r="L45" s="67"/>
    </row>
    <row r="46" spans="1:12" ht="46.5" customHeight="1">
      <c r="A46" s="55">
        <v>6</v>
      </c>
      <c r="B46" s="210"/>
      <c r="C46" s="69" t="s">
        <v>32</v>
      </c>
      <c r="D46" s="70" t="s">
        <v>11</v>
      </c>
      <c r="E46" s="71">
        <v>10</v>
      </c>
      <c r="F46" s="64">
        <v>0</v>
      </c>
      <c r="G46" s="65">
        <f t="shared" si="4"/>
        <v>0</v>
      </c>
      <c r="H46" s="68">
        <v>0.08</v>
      </c>
      <c r="I46" s="65">
        <f t="shared" si="5"/>
        <v>0</v>
      </c>
      <c r="J46" s="65">
        <f t="shared" si="6"/>
        <v>0</v>
      </c>
      <c r="K46" s="72"/>
      <c r="L46" s="72"/>
    </row>
    <row r="47" spans="1:12" ht="42" customHeight="1">
      <c r="A47" s="60">
        <v>7</v>
      </c>
      <c r="B47" s="73" t="s">
        <v>33</v>
      </c>
      <c r="C47" s="73" t="s">
        <v>34</v>
      </c>
      <c r="D47" s="70" t="s">
        <v>11</v>
      </c>
      <c r="E47" s="71">
        <v>50</v>
      </c>
      <c r="F47" s="64">
        <v>0</v>
      </c>
      <c r="G47" s="65">
        <f t="shared" si="4"/>
        <v>0</v>
      </c>
      <c r="H47" s="68">
        <v>0.08</v>
      </c>
      <c r="I47" s="65">
        <f t="shared" si="5"/>
        <v>0</v>
      </c>
      <c r="J47" s="65">
        <f t="shared" si="6"/>
        <v>0</v>
      </c>
      <c r="K47" s="72"/>
      <c r="L47" s="72"/>
    </row>
    <row r="48" spans="1:12">
      <c r="A48" s="74"/>
      <c r="B48" s="75"/>
      <c r="C48" s="76"/>
      <c r="D48" s="75"/>
      <c r="E48" s="77"/>
      <c r="F48" s="78"/>
      <c r="G48" s="75"/>
      <c r="H48" s="79" t="s">
        <v>35</v>
      </c>
      <c r="I48" s="80">
        <f>SUM(I41:I47)</f>
        <v>0</v>
      </c>
      <c r="J48" s="81">
        <f>SUM(J41:J47)</f>
        <v>0</v>
      </c>
      <c r="K48" s="82"/>
      <c r="L48" s="83"/>
    </row>
    <row r="49" spans="1:12">
      <c r="A49" s="74"/>
      <c r="B49" s="75"/>
      <c r="C49" s="76"/>
      <c r="D49" s="75"/>
      <c r="E49" s="77"/>
      <c r="F49" s="78"/>
      <c r="G49" s="75"/>
      <c r="H49" s="75"/>
      <c r="I49" s="75"/>
      <c r="J49" s="75"/>
      <c r="K49" s="208" t="s">
        <v>13</v>
      </c>
      <c r="L49" s="208"/>
    </row>
    <row r="50" spans="1:12">
      <c r="A50" s="74"/>
      <c r="B50" s="75"/>
      <c r="C50" s="76"/>
      <c r="D50" s="75"/>
      <c r="E50" s="77"/>
      <c r="F50" s="78"/>
      <c r="G50" s="75"/>
      <c r="H50" s="75"/>
      <c r="I50" s="75"/>
      <c r="J50" s="75"/>
      <c r="K50" s="209" t="s">
        <v>14</v>
      </c>
      <c r="L50" s="209"/>
    </row>
    <row r="51" spans="1:12">
      <c r="A51" s="53"/>
      <c r="B51" s="134" t="s">
        <v>68</v>
      </c>
      <c r="C51" s="54"/>
      <c r="D51" s="219" t="s">
        <v>74</v>
      </c>
      <c r="E51" s="219"/>
      <c r="F51" s="219"/>
      <c r="G51" s="219"/>
      <c r="H51" s="219"/>
      <c r="I51" s="219"/>
      <c r="J51" s="219"/>
      <c r="K51" s="172"/>
      <c r="L51" s="172"/>
    </row>
    <row r="52" spans="1:12" ht="27">
      <c r="A52" s="55" t="s">
        <v>1</v>
      </c>
      <c r="B52" s="56" t="s">
        <v>2</v>
      </c>
      <c r="C52" s="56" t="s">
        <v>3</v>
      </c>
      <c r="D52" s="56" t="s">
        <v>4</v>
      </c>
      <c r="E52" s="57" t="s">
        <v>5</v>
      </c>
      <c r="F52" s="58" t="s">
        <v>23</v>
      </c>
      <c r="G52" s="59" t="s">
        <v>7</v>
      </c>
      <c r="H52" s="56" t="s">
        <v>8</v>
      </c>
      <c r="I52" s="59" t="s">
        <v>9</v>
      </c>
      <c r="J52" s="59" t="s">
        <v>10</v>
      </c>
      <c r="K52" s="56" t="s">
        <v>24</v>
      </c>
      <c r="L52" s="56" t="s">
        <v>25</v>
      </c>
    </row>
    <row r="53" spans="1:12" ht="73.5" customHeight="1">
      <c r="A53" s="55">
        <v>1</v>
      </c>
      <c r="B53" s="85" t="s">
        <v>36</v>
      </c>
      <c r="C53" s="86" t="s">
        <v>37</v>
      </c>
      <c r="D53" s="86" t="s">
        <v>11</v>
      </c>
      <c r="E53" s="87">
        <v>300</v>
      </c>
      <c r="F53" s="88">
        <v>0</v>
      </c>
      <c r="G53" s="89">
        <f t="shared" ref="G53" si="7">ROUND(F53*(1+H53),2)</f>
        <v>0</v>
      </c>
      <c r="H53" s="90">
        <v>0.08</v>
      </c>
      <c r="I53" s="89">
        <f t="shared" ref="I53" si="8">ROUND(F53*E53,2)</f>
        <v>0</v>
      </c>
      <c r="J53" s="89">
        <f t="shared" ref="J53" si="9">ROUND(I53*(1+H53),2)</f>
        <v>0</v>
      </c>
      <c r="K53" s="91"/>
      <c r="L53" s="91"/>
    </row>
    <row r="54" spans="1:12">
      <c r="A54" s="74"/>
      <c r="B54" s="75"/>
      <c r="C54" s="76"/>
      <c r="D54" s="75"/>
      <c r="E54" s="77"/>
      <c r="F54" s="78"/>
      <c r="G54" s="75"/>
      <c r="H54" s="79" t="s">
        <v>35</v>
      </c>
      <c r="I54" s="80">
        <f>SUM(I53:I53)</f>
        <v>0</v>
      </c>
      <c r="J54" s="81">
        <f>SUM(J53:J53)</f>
        <v>0</v>
      </c>
      <c r="K54" s="82"/>
      <c r="L54" s="83"/>
    </row>
    <row r="55" spans="1:12">
      <c r="A55" s="74"/>
      <c r="B55" s="75"/>
      <c r="C55" s="76"/>
      <c r="D55" s="75"/>
      <c r="E55" s="77"/>
      <c r="F55" s="78"/>
      <c r="G55" s="75"/>
      <c r="H55" s="75"/>
      <c r="I55" s="75"/>
      <c r="J55" s="75"/>
      <c r="K55" s="208" t="s">
        <v>13</v>
      </c>
      <c r="L55" s="208"/>
    </row>
    <row r="56" spans="1:12">
      <c r="A56" s="74"/>
      <c r="B56" s="75"/>
      <c r="C56" s="76"/>
      <c r="D56" s="75"/>
      <c r="E56" s="77"/>
      <c r="F56" s="78"/>
      <c r="G56" s="75"/>
      <c r="H56" s="75"/>
      <c r="I56" s="75"/>
      <c r="J56" s="75"/>
      <c r="K56" s="209" t="s">
        <v>14</v>
      </c>
      <c r="L56" s="209"/>
    </row>
    <row r="58" spans="1:12">
      <c r="A58" s="53"/>
      <c r="B58" s="134" t="s">
        <v>69</v>
      </c>
      <c r="C58" s="54"/>
      <c r="D58" s="219" t="s">
        <v>75</v>
      </c>
      <c r="E58" s="219"/>
      <c r="F58" s="219"/>
      <c r="G58" s="219"/>
      <c r="H58" s="219"/>
      <c r="I58" s="219"/>
      <c r="J58" s="219"/>
      <c r="K58" s="172"/>
      <c r="L58" s="172"/>
    </row>
    <row r="59" spans="1:12" ht="27">
      <c r="A59" s="55" t="s">
        <v>1</v>
      </c>
      <c r="B59" s="56" t="s">
        <v>2</v>
      </c>
      <c r="C59" s="56" t="s">
        <v>3</v>
      </c>
      <c r="D59" s="56" t="s">
        <v>4</v>
      </c>
      <c r="E59" s="57" t="s">
        <v>5</v>
      </c>
      <c r="F59" s="58" t="s">
        <v>23</v>
      </c>
      <c r="G59" s="59" t="s">
        <v>7</v>
      </c>
      <c r="H59" s="56" t="s">
        <v>8</v>
      </c>
      <c r="I59" s="59" t="s">
        <v>9</v>
      </c>
      <c r="J59" s="59" t="s">
        <v>10</v>
      </c>
      <c r="K59" s="56" t="s">
        <v>24</v>
      </c>
      <c r="L59" s="56" t="s">
        <v>25</v>
      </c>
    </row>
    <row r="60" spans="1:12" ht="39" customHeight="1">
      <c r="A60" s="55">
        <v>1</v>
      </c>
      <c r="B60" s="211" t="s">
        <v>38</v>
      </c>
      <c r="C60" s="135" t="s">
        <v>39</v>
      </c>
      <c r="D60" s="86" t="s">
        <v>11</v>
      </c>
      <c r="E60" s="87">
        <v>10</v>
      </c>
      <c r="F60" s="132">
        <v>0</v>
      </c>
      <c r="G60" s="89">
        <f t="shared" ref="G60:G70" si="10">ROUND(F60*(1+H60),2)</f>
        <v>0</v>
      </c>
      <c r="H60" s="90">
        <v>0.08</v>
      </c>
      <c r="I60" s="89">
        <f t="shared" ref="I60:I72" si="11">ROUND(F60*E60,2)</f>
        <v>0</v>
      </c>
      <c r="J60" s="89">
        <f t="shared" ref="J60:J72" si="12">ROUND(I60*(1+H60),2)</f>
        <v>0</v>
      </c>
      <c r="K60" s="91"/>
      <c r="L60" s="91"/>
    </row>
    <row r="61" spans="1:12" ht="24.75" customHeight="1">
      <c r="A61" s="55">
        <v>2</v>
      </c>
      <c r="B61" s="211"/>
      <c r="C61" s="86" t="s">
        <v>40</v>
      </c>
      <c r="D61" s="86" t="s">
        <v>11</v>
      </c>
      <c r="E61" s="87">
        <v>20</v>
      </c>
      <c r="F61" s="132">
        <v>0</v>
      </c>
      <c r="G61" s="89">
        <f t="shared" si="10"/>
        <v>0</v>
      </c>
      <c r="H61" s="90">
        <v>0.08</v>
      </c>
      <c r="I61" s="89">
        <f t="shared" si="11"/>
        <v>0</v>
      </c>
      <c r="J61" s="89">
        <f t="shared" si="12"/>
        <v>0</v>
      </c>
      <c r="K61" s="91"/>
      <c r="L61" s="91"/>
    </row>
    <row r="62" spans="1:12" ht="28.5" customHeight="1">
      <c r="A62" s="55">
        <v>3</v>
      </c>
      <c r="B62" s="213" t="s">
        <v>57</v>
      </c>
      <c r="C62" s="86" t="s">
        <v>34</v>
      </c>
      <c r="D62" s="86" t="s">
        <v>11</v>
      </c>
      <c r="E62" s="87">
        <v>40</v>
      </c>
      <c r="F62" s="132">
        <v>0</v>
      </c>
      <c r="G62" s="89">
        <f t="shared" si="10"/>
        <v>0</v>
      </c>
      <c r="H62" s="90">
        <v>0.08</v>
      </c>
      <c r="I62" s="89">
        <f t="shared" si="11"/>
        <v>0</v>
      </c>
      <c r="J62" s="89">
        <f t="shared" si="12"/>
        <v>0</v>
      </c>
      <c r="K62" s="91"/>
      <c r="L62" s="91"/>
    </row>
    <row r="63" spans="1:12" ht="36" customHeight="1">
      <c r="A63" s="55">
        <v>4</v>
      </c>
      <c r="B63" s="214"/>
      <c r="C63" s="86" t="s">
        <v>58</v>
      </c>
      <c r="D63" s="86" t="s">
        <v>11</v>
      </c>
      <c r="E63" s="87">
        <v>30</v>
      </c>
      <c r="F63" s="132">
        <v>0</v>
      </c>
      <c r="G63" s="89">
        <f t="shared" si="10"/>
        <v>0</v>
      </c>
      <c r="H63" s="90">
        <v>0.08</v>
      </c>
      <c r="I63" s="89">
        <f t="shared" si="11"/>
        <v>0</v>
      </c>
      <c r="J63" s="89">
        <f t="shared" si="12"/>
        <v>0</v>
      </c>
      <c r="K63" s="91"/>
      <c r="L63" s="91"/>
    </row>
    <row r="64" spans="1:12" ht="24.75" customHeight="1">
      <c r="A64" s="55">
        <v>5</v>
      </c>
      <c r="B64" s="213" t="s">
        <v>59</v>
      </c>
      <c r="C64" s="86" t="s">
        <v>34</v>
      </c>
      <c r="D64" s="86" t="s">
        <v>11</v>
      </c>
      <c r="E64" s="87">
        <v>40</v>
      </c>
      <c r="F64" s="132">
        <v>0</v>
      </c>
      <c r="G64" s="89">
        <f t="shared" si="10"/>
        <v>0</v>
      </c>
      <c r="H64" s="90">
        <v>0.08</v>
      </c>
      <c r="I64" s="89">
        <f t="shared" si="11"/>
        <v>0</v>
      </c>
      <c r="J64" s="89">
        <f t="shared" si="12"/>
        <v>0</v>
      </c>
      <c r="K64" s="91"/>
      <c r="L64" s="91"/>
    </row>
    <row r="65" spans="1:12" ht="21" customHeight="1">
      <c r="A65" s="55">
        <v>6</v>
      </c>
      <c r="B65" s="214"/>
      <c r="C65" s="86" t="s">
        <v>60</v>
      </c>
      <c r="D65" s="86" t="s">
        <v>11</v>
      </c>
      <c r="E65" s="87">
        <v>40</v>
      </c>
      <c r="F65" s="132">
        <v>0</v>
      </c>
      <c r="G65" s="89">
        <f t="shared" si="10"/>
        <v>0</v>
      </c>
      <c r="H65" s="90">
        <v>0.08</v>
      </c>
      <c r="I65" s="89">
        <f t="shared" si="11"/>
        <v>0</v>
      </c>
      <c r="J65" s="89">
        <f t="shared" si="12"/>
        <v>0</v>
      </c>
      <c r="K65" s="91"/>
      <c r="L65" s="91"/>
    </row>
    <row r="66" spans="1:12" ht="24" customHeight="1">
      <c r="A66" s="55">
        <v>7</v>
      </c>
      <c r="B66" s="214"/>
      <c r="C66" s="86" t="s">
        <v>58</v>
      </c>
      <c r="D66" s="86" t="s">
        <v>11</v>
      </c>
      <c r="E66" s="87">
        <v>30</v>
      </c>
      <c r="F66" s="132">
        <v>0</v>
      </c>
      <c r="G66" s="89">
        <f t="shared" si="10"/>
        <v>0</v>
      </c>
      <c r="H66" s="90">
        <v>0.08</v>
      </c>
      <c r="I66" s="89">
        <f t="shared" si="11"/>
        <v>0</v>
      </c>
      <c r="J66" s="89">
        <f t="shared" si="12"/>
        <v>0</v>
      </c>
      <c r="K66" s="91"/>
      <c r="L66" s="91"/>
    </row>
    <row r="67" spans="1:12" ht="18" customHeight="1">
      <c r="A67" s="55">
        <v>8</v>
      </c>
      <c r="B67" s="215"/>
      <c r="C67" s="86" t="s">
        <v>61</v>
      </c>
      <c r="D67" s="86" t="s">
        <v>11</v>
      </c>
      <c r="E67" s="87">
        <v>5</v>
      </c>
      <c r="F67" s="132">
        <v>0</v>
      </c>
      <c r="G67" s="89">
        <f t="shared" si="10"/>
        <v>0</v>
      </c>
      <c r="H67" s="90">
        <v>0.08</v>
      </c>
      <c r="I67" s="89">
        <f t="shared" si="11"/>
        <v>0</v>
      </c>
      <c r="J67" s="89">
        <f t="shared" si="12"/>
        <v>0</v>
      </c>
      <c r="K67" s="91"/>
      <c r="L67" s="91"/>
    </row>
    <row r="68" spans="1:12" ht="48.75" customHeight="1">
      <c r="A68" s="55">
        <v>9</v>
      </c>
      <c r="B68" s="213" t="s">
        <v>62</v>
      </c>
      <c r="C68" s="86" t="s">
        <v>63</v>
      </c>
      <c r="D68" s="86" t="s">
        <v>11</v>
      </c>
      <c r="E68" s="87">
        <v>40</v>
      </c>
      <c r="F68" s="132">
        <v>0</v>
      </c>
      <c r="G68" s="89">
        <f t="shared" si="10"/>
        <v>0</v>
      </c>
      <c r="H68" s="90">
        <v>0.08</v>
      </c>
      <c r="I68" s="89">
        <f t="shared" si="11"/>
        <v>0</v>
      </c>
      <c r="J68" s="89">
        <f t="shared" si="12"/>
        <v>0</v>
      </c>
      <c r="K68" s="91"/>
      <c r="L68" s="91"/>
    </row>
    <row r="69" spans="1:12" ht="48.75" customHeight="1">
      <c r="A69" s="55">
        <v>10</v>
      </c>
      <c r="B69" s="215"/>
      <c r="C69" s="86" t="s">
        <v>58</v>
      </c>
      <c r="D69" s="86" t="s">
        <v>11</v>
      </c>
      <c r="E69" s="87">
        <v>40</v>
      </c>
      <c r="F69" s="132">
        <v>0</v>
      </c>
      <c r="G69" s="89">
        <f t="shared" si="10"/>
        <v>0</v>
      </c>
      <c r="H69" s="90">
        <v>0.08</v>
      </c>
      <c r="I69" s="89">
        <f t="shared" si="11"/>
        <v>0</v>
      </c>
      <c r="J69" s="89">
        <f t="shared" si="12"/>
        <v>0</v>
      </c>
      <c r="K69" s="91"/>
      <c r="L69" s="91"/>
    </row>
    <row r="70" spans="1:12" ht="30.75" customHeight="1">
      <c r="A70" s="55">
        <v>11</v>
      </c>
      <c r="B70" s="213" t="s">
        <v>64</v>
      </c>
      <c r="C70" s="86" t="s">
        <v>34</v>
      </c>
      <c r="D70" s="86" t="s">
        <v>11</v>
      </c>
      <c r="E70" s="87">
        <v>40</v>
      </c>
      <c r="F70" s="132">
        <v>0</v>
      </c>
      <c r="G70" s="89">
        <f t="shared" si="10"/>
        <v>0</v>
      </c>
      <c r="H70" s="90">
        <v>0.08</v>
      </c>
      <c r="I70" s="89">
        <f t="shared" si="11"/>
        <v>0</v>
      </c>
      <c r="J70" s="89">
        <f t="shared" si="12"/>
        <v>0</v>
      </c>
      <c r="K70" s="91"/>
      <c r="L70" s="91"/>
    </row>
    <row r="71" spans="1:12" ht="30.75" customHeight="1">
      <c r="A71" s="55">
        <v>12</v>
      </c>
      <c r="B71" s="215"/>
      <c r="C71" s="86" t="s">
        <v>58</v>
      </c>
      <c r="D71" s="86" t="s">
        <v>11</v>
      </c>
      <c r="E71" s="87">
        <v>40</v>
      </c>
      <c r="F71" s="132">
        <v>0</v>
      </c>
      <c r="G71" s="89">
        <f>ROUND(F71*(1+H71),2)</f>
        <v>0</v>
      </c>
      <c r="H71" s="90">
        <v>0.08</v>
      </c>
      <c r="I71" s="89">
        <f t="shared" si="11"/>
        <v>0</v>
      </c>
      <c r="J71" s="89">
        <f t="shared" si="12"/>
        <v>0</v>
      </c>
      <c r="K71" s="91"/>
      <c r="L71" s="91"/>
    </row>
    <row r="72" spans="1:12" ht="35.25" customHeight="1">
      <c r="A72" s="55">
        <v>13</v>
      </c>
      <c r="B72" s="170" t="s">
        <v>65</v>
      </c>
      <c r="C72" s="86" t="s">
        <v>66</v>
      </c>
      <c r="D72" s="86" t="s">
        <v>11</v>
      </c>
      <c r="E72" s="87">
        <v>10</v>
      </c>
      <c r="F72" s="132">
        <v>0</v>
      </c>
      <c r="G72" s="89">
        <f>ROUND(F72*(1+H72),2)</f>
        <v>0</v>
      </c>
      <c r="H72" s="90">
        <v>0.08</v>
      </c>
      <c r="I72" s="89">
        <f t="shared" si="11"/>
        <v>0</v>
      </c>
      <c r="J72" s="89">
        <f t="shared" si="12"/>
        <v>0</v>
      </c>
      <c r="K72" s="91"/>
      <c r="L72" s="91"/>
    </row>
    <row r="73" spans="1:12">
      <c r="A73" s="74"/>
      <c r="B73" s="75"/>
      <c r="C73" s="76"/>
      <c r="D73" s="75"/>
      <c r="E73" s="77"/>
      <c r="F73" s="78"/>
      <c r="G73" s="75"/>
      <c r="H73" s="79" t="s">
        <v>35</v>
      </c>
      <c r="I73" s="93">
        <f>SUM(I60:I72)</f>
        <v>0</v>
      </c>
      <c r="J73" s="94">
        <f>SUM(J60:J72)</f>
        <v>0</v>
      </c>
      <c r="K73" s="82"/>
      <c r="L73" s="83"/>
    </row>
    <row r="74" spans="1:12">
      <c r="A74" s="74"/>
      <c r="B74" s="75"/>
      <c r="C74" s="76"/>
      <c r="D74" s="75"/>
      <c r="E74" s="77"/>
      <c r="F74" s="78"/>
      <c r="G74" s="75"/>
      <c r="H74" s="75"/>
      <c r="I74" s="75"/>
      <c r="J74" s="75"/>
      <c r="K74" s="208" t="s">
        <v>13</v>
      </c>
      <c r="L74" s="208"/>
    </row>
    <row r="75" spans="1:12">
      <c r="A75" s="74"/>
      <c r="B75" s="75"/>
      <c r="C75" s="76"/>
      <c r="D75" s="75"/>
      <c r="E75" s="77"/>
      <c r="F75" s="78"/>
      <c r="G75" s="75"/>
      <c r="H75" s="75"/>
      <c r="I75" s="75"/>
      <c r="J75" s="75"/>
      <c r="K75" s="209" t="s">
        <v>14</v>
      </c>
      <c r="L75" s="209"/>
    </row>
    <row r="76" spans="1:12">
      <c r="A76" s="101"/>
      <c r="B76" s="102" t="s">
        <v>70</v>
      </c>
      <c r="C76" s="103"/>
      <c r="D76" s="216" t="s">
        <v>71</v>
      </c>
      <c r="E76" s="216"/>
      <c r="F76" s="216"/>
      <c r="G76" s="216"/>
      <c r="H76" s="216"/>
      <c r="I76" s="216"/>
      <c r="J76" s="216"/>
      <c r="K76" s="84"/>
      <c r="L76" s="83"/>
    </row>
    <row r="77" spans="1:12" ht="27">
      <c r="A77" s="55" t="s">
        <v>1</v>
      </c>
      <c r="B77" s="56" t="s">
        <v>2</v>
      </c>
      <c r="C77" s="56" t="s">
        <v>3</v>
      </c>
      <c r="D77" s="56" t="s">
        <v>4</v>
      </c>
      <c r="E77" s="57" t="s">
        <v>5</v>
      </c>
      <c r="F77" s="58" t="s">
        <v>41</v>
      </c>
      <c r="G77" s="59" t="s">
        <v>7</v>
      </c>
      <c r="H77" s="56" t="s">
        <v>8</v>
      </c>
      <c r="I77" s="59" t="s">
        <v>9</v>
      </c>
      <c r="J77" s="59" t="s">
        <v>10</v>
      </c>
      <c r="K77" s="95" t="s">
        <v>24</v>
      </c>
      <c r="L77" s="95" t="s">
        <v>25</v>
      </c>
    </row>
    <row r="78" spans="1:12" ht="31.5" customHeight="1">
      <c r="A78" s="106">
        <v>1</v>
      </c>
      <c r="B78" s="107" t="s">
        <v>42</v>
      </c>
      <c r="C78" s="108" t="s">
        <v>43</v>
      </c>
      <c r="D78" s="106" t="s">
        <v>11</v>
      </c>
      <c r="E78" s="106">
        <v>16</v>
      </c>
      <c r="F78" s="109">
        <v>0</v>
      </c>
      <c r="G78" s="65">
        <f t="shared" ref="G78:G79" si="13">ROUND(F78*(1+H78),2)</f>
        <v>0</v>
      </c>
      <c r="H78" s="66">
        <v>0.08</v>
      </c>
      <c r="I78" s="65">
        <f t="shared" ref="I78:I79" si="14">ROUND(F78*E78,2)</f>
        <v>0</v>
      </c>
      <c r="J78" s="65">
        <f t="shared" ref="J78:J79" si="15">ROUND(I78*(1+H78),2)</f>
        <v>0</v>
      </c>
      <c r="K78" s="110"/>
      <c r="L78" s="110"/>
    </row>
    <row r="79" spans="1:12" ht="39" customHeight="1">
      <c r="A79" s="106">
        <v>2</v>
      </c>
      <c r="B79" s="107" t="s">
        <v>44</v>
      </c>
      <c r="C79" s="108" t="s">
        <v>45</v>
      </c>
      <c r="D79" s="106" t="s">
        <v>11</v>
      </c>
      <c r="E79" s="106">
        <v>2</v>
      </c>
      <c r="F79" s="109">
        <v>0</v>
      </c>
      <c r="G79" s="65">
        <f t="shared" si="13"/>
        <v>0</v>
      </c>
      <c r="H79" s="66">
        <v>0.08</v>
      </c>
      <c r="I79" s="65">
        <f t="shared" si="14"/>
        <v>0</v>
      </c>
      <c r="J79" s="65">
        <f t="shared" si="15"/>
        <v>0</v>
      </c>
      <c r="K79" s="110"/>
      <c r="L79" s="110"/>
    </row>
    <row r="80" spans="1:12">
      <c r="A80" s="101"/>
      <c r="B80" s="102"/>
      <c r="C80" s="103"/>
      <c r="D80" s="101"/>
      <c r="E80" s="101"/>
      <c r="F80" s="104"/>
      <c r="G80" s="105"/>
      <c r="H80" s="79" t="s">
        <v>35</v>
      </c>
      <c r="I80" s="80">
        <f>SUM(I78:I79)</f>
        <v>0</v>
      </c>
      <c r="J80" s="81">
        <f>SUM(J78:J79)</f>
        <v>0</v>
      </c>
      <c r="K80" s="82"/>
      <c r="L80" s="83"/>
    </row>
    <row r="81" spans="1:12">
      <c r="A81" s="101"/>
      <c r="B81" s="102"/>
      <c r="C81" s="103"/>
      <c r="D81" s="101"/>
      <c r="E81" s="101"/>
      <c r="F81" s="104"/>
      <c r="G81" s="105"/>
      <c r="H81" s="79"/>
      <c r="I81" s="111"/>
      <c r="J81" s="111"/>
      <c r="K81" s="208" t="s">
        <v>13</v>
      </c>
      <c r="L81" s="208"/>
    </row>
    <row r="82" spans="1:12">
      <c r="K82" s="209" t="s">
        <v>14</v>
      </c>
      <c r="L82" s="209"/>
    </row>
    <row r="84" spans="1:12" ht="15" customHeight="1">
      <c r="A84" s="177"/>
      <c r="B84" s="204" t="s">
        <v>95</v>
      </c>
      <c r="C84" s="178"/>
      <c r="D84" s="225" t="s">
        <v>97</v>
      </c>
      <c r="E84" s="225"/>
      <c r="F84" s="225"/>
      <c r="G84" s="225"/>
      <c r="H84" s="225"/>
      <c r="I84" s="225"/>
      <c r="J84" s="225"/>
      <c r="K84" s="225"/>
      <c r="L84" s="225"/>
    </row>
    <row r="85" spans="1:12" ht="27">
      <c r="A85" s="179" t="s">
        <v>1</v>
      </c>
      <c r="B85" s="180" t="s">
        <v>2</v>
      </c>
      <c r="C85" s="180" t="s">
        <v>98</v>
      </c>
      <c r="D85" s="180" t="s">
        <v>4</v>
      </c>
      <c r="E85" s="181" t="s">
        <v>5</v>
      </c>
      <c r="F85" s="182" t="s">
        <v>107</v>
      </c>
      <c r="G85" s="183" t="s">
        <v>7</v>
      </c>
      <c r="H85" s="180" t="s">
        <v>99</v>
      </c>
      <c r="I85" s="184" t="s">
        <v>9</v>
      </c>
      <c r="J85" s="184" t="s">
        <v>10</v>
      </c>
      <c r="K85" s="180" t="s">
        <v>100</v>
      </c>
      <c r="L85" s="180" t="s">
        <v>25</v>
      </c>
    </row>
    <row r="86" spans="1:12" ht="48.75">
      <c r="A86" s="185">
        <v>1</v>
      </c>
      <c r="B86" s="186" t="s">
        <v>101</v>
      </c>
      <c r="C86" s="187"/>
      <c r="D86" s="187" t="s">
        <v>102</v>
      </c>
      <c r="E86" s="188">
        <v>90</v>
      </c>
      <c r="F86" s="189">
        <v>0</v>
      </c>
      <c r="G86" s="190">
        <f>ROUND(F86*(1+H86),2)</f>
        <v>0</v>
      </c>
      <c r="H86" s="191">
        <v>0.08</v>
      </c>
      <c r="I86" s="190">
        <f>ROUND(F86*E86,2)</f>
        <v>0</v>
      </c>
      <c r="J86" s="190">
        <f>ROUND(I86*(1+H86),2)</f>
        <v>0</v>
      </c>
      <c r="K86" s="192"/>
      <c r="L86" s="193"/>
    </row>
    <row r="87" spans="1:12">
      <c r="A87" s="185">
        <v>2</v>
      </c>
      <c r="B87" s="186" t="s">
        <v>103</v>
      </c>
      <c r="C87" s="187" t="s">
        <v>104</v>
      </c>
      <c r="D87" s="187" t="s">
        <v>105</v>
      </c>
      <c r="E87" s="188">
        <v>10</v>
      </c>
      <c r="F87" s="189">
        <v>0</v>
      </c>
      <c r="G87" s="190">
        <f>ROUND(F87*(1+H87),2)</f>
        <v>0</v>
      </c>
      <c r="H87" s="191">
        <v>0.08</v>
      </c>
      <c r="I87" s="190">
        <f>ROUND(F87*E87,2)</f>
        <v>0</v>
      </c>
      <c r="J87" s="190">
        <f>ROUND(I87*(1+H87),2)</f>
        <v>0</v>
      </c>
      <c r="K87" s="192"/>
      <c r="L87" s="193"/>
    </row>
    <row r="88" spans="1:12" ht="19.5">
      <c r="A88" s="194"/>
      <c r="B88" s="195" t="s">
        <v>106</v>
      </c>
      <c r="C88" s="196"/>
      <c r="D88" s="196"/>
      <c r="E88" s="197"/>
      <c r="F88" s="198"/>
      <c r="G88" s="199"/>
      <c r="H88" s="200" t="s">
        <v>35</v>
      </c>
      <c r="I88" s="201">
        <f>SUM(I86:I87)</f>
        <v>0</v>
      </c>
      <c r="J88" s="201">
        <f>SUM(J86:J87)</f>
        <v>0</v>
      </c>
      <c r="K88" s="202"/>
      <c r="L88" s="203"/>
    </row>
    <row r="89" spans="1:12">
      <c r="K89" s="208" t="s">
        <v>13</v>
      </c>
      <c r="L89" s="208"/>
    </row>
    <row r="90" spans="1:12">
      <c r="K90" s="209" t="s">
        <v>14</v>
      </c>
      <c r="L90" s="209"/>
    </row>
    <row r="92" spans="1:12" ht="15" customHeight="1">
      <c r="A92" s="177"/>
      <c r="B92" s="204" t="s">
        <v>96</v>
      </c>
      <c r="C92" s="178"/>
      <c r="D92" s="225" t="s">
        <v>97</v>
      </c>
      <c r="E92" s="225"/>
      <c r="F92" s="225"/>
      <c r="G92" s="225"/>
      <c r="H92" s="225"/>
      <c r="I92" s="225"/>
      <c r="J92" s="225"/>
      <c r="K92" s="225"/>
      <c r="L92" s="225"/>
    </row>
    <row r="93" spans="1:12" ht="27">
      <c r="A93" s="179" t="s">
        <v>1</v>
      </c>
      <c r="B93" s="180" t="s">
        <v>2</v>
      </c>
      <c r="C93" s="180" t="s">
        <v>98</v>
      </c>
      <c r="D93" s="180" t="s">
        <v>4</v>
      </c>
      <c r="E93" s="181" t="s">
        <v>5</v>
      </c>
      <c r="F93" s="182" t="s">
        <v>107</v>
      </c>
      <c r="G93" s="183" t="s">
        <v>7</v>
      </c>
      <c r="H93" s="180" t="s">
        <v>99</v>
      </c>
      <c r="I93" s="184" t="s">
        <v>9</v>
      </c>
      <c r="J93" s="184" t="s">
        <v>10</v>
      </c>
      <c r="K93" s="180" t="s">
        <v>100</v>
      </c>
      <c r="L93" s="180" t="s">
        <v>25</v>
      </c>
    </row>
    <row r="94" spans="1:12" ht="234">
      <c r="A94" s="185">
        <v>1</v>
      </c>
      <c r="B94" s="186" t="s">
        <v>108</v>
      </c>
      <c r="C94" s="206"/>
      <c r="D94" s="187" t="s">
        <v>105</v>
      </c>
      <c r="E94" s="188">
        <v>84</v>
      </c>
      <c r="F94" s="189">
        <v>0</v>
      </c>
      <c r="G94" s="190">
        <f>ROUND(F94*(1+H94),2)</f>
        <v>0</v>
      </c>
      <c r="H94" s="191">
        <v>0.08</v>
      </c>
      <c r="I94" s="190">
        <f>ROUND(F94*E94,2)</f>
        <v>0</v>
      </c>
      <c r="J94" s="190">
        <f>ROUND(I94*(1+H94),2)</f>
        <v>0</v>
      </c>
      <c r="K94" s="192"/>
      <c r="L94" s="193"/>
    </row>
    <row r="95" spans="1:12">
      <c r="A95" s="194"/>
      <c r="B95" s="205"/>
      <c r="C95" s="196"/>
      <c r="D95" s="196"/>
      <c r="E95" s="197"/>
      <c r="F95" s="198"/>
      <c r="G95" s="199"/>
      <c r="H95" s="200" t="s">
        <v>35</v>
      </c>
      <c r="I95" s="201">
        <f>SUM(I94:I94)</f>
        <v>0</v>
      </c>
      <c r="J95" s="201">
        <f>SUM(J94:J94)</f>
        <v>0</v>
      </c>
      <c r="K95" s="202"/>
      <c r="L95" s="203"/>
    </row>
    <row r="96" spans="1:12">
      <c r="K96" s="208" t="s">
        <v>13</v>
      </c>
      <c r="L96" s="208"/>
    </row>
    <row r="97" spans="1:12">
      <c r="K97" s="209" t="s">
        <v>14</v>
      </c>
      <c r="L97" s="209"/>
    </row>
    <row r="98" spans="1:12">
      <c r="G98" s="149"/>
      <c r="H98" s="149"/>
      <c r="I98" s="149"/>
      <c r="J98" s="149"/>
    </row>
    <row r="99" spans="1:12">
      <c r="G99" s="149"/>
      <c r="H99" s="149"/>
      <c r="I99" s="149"/>
      <c r="J99" s="149"/>
    </row>
    <row r="100" spans="1:12">
      <c r="G100" s="149"/>
      <c r="H100" s="149"/>
      <c r="I100" s="149"/>
      <c r="J100" s="149"/>
    </row>
    <row r="101" spans="1:12">
      <c r="A101" s="101"/>
      <c r="B101" s="138"/>
      <c r="C101" s="139"/>
      <c r="D101" s="140"/>
      <c r="E101" s="140"/>
      <c r="F101" s="141"/>
      <c r="G101" s="150"/>
      <c r="H101" s="151"/>
      <c r="I101" s="151"/>
      <c r="J101" s="151"/>
      <c r="K101" s="142"/>
      <c r="L101" s="143"/>
    </row>
    <row r="102" spans="1:12">
      <c r="A102" s="136"/>
      <c r="B102" s="144"/>
      <c r="C102" s="144"/>
      <c r="D102" s="144"/>
      <c r="E102" s="145"/>
      <c r="F102" s="146"/>
      <c r="G102" s="152"/>
      <c r="H102" s="152"/>
      <c r="I102" s="152"/>
      <c r="J102" s="152"/>
      <c r="K102" s="144"/>
      <c r="L102" s="144"/>
    </row>
    <row r="103" spans="1:12">
      <c r="A103" s="137"/>
      <c r="B103" s="165" t="s">
        <v>87</v>
      </c>
      <c r="C103" s="164" t="s">
        <v>9</v>
      </c>
      <c r="D103" s="164" t="s">
        <v>10</v>
      </c>
      <c r="E103" s="140"/>
      <c r="F103" s="141"/>
      <c r="G103" s="150"/>
      <c r="H103" s="92"/>
      <c r="I103" s="150"/>
      <c r="J103" s="150"/>
      <c r="K103" s="147"/>
      <c r="L103" s="147"/>
    </row>
    <row r="104" spans="1:12">
      <c r="A104" s="137"/>
      <c r="B104" s="154" t="s">
        <v>0</v>
      </c>
      <c r="C104" s="155">
        <v>0</v>
      </c>
      <c r="D104" s="155">
        <v>0</v>
      </c>
      <c r="E104" s="140"/>
      <c r="F104" s="141"/>
      <c r="G104" s="150"/>
      <c r="H104" s="92"/>
      <c r="I104" s="150"/>
      <c r="J104" s="150"/>
      <c r="K104" s="147"/>
      <c r="L104" s="147"/>
    </row>
    <row r="105" spans="1:12">
      <c r="A105" s="101"/>
      <c r="B105" s="154" t="s">
        <v>15</v>
      </c>
      <c r="C105" s="156">
        <f>I19</f>
        <v>0</v>
      </c>
      <c r="D105" s="156">
        <f>J19</f>
        <v>0</v>
      </c>
      <c r="E105" s="140"/>
      <c r="F105" s="141"/>
      <c r="G105" s="150"/>
      <c r="H105" s="92"/>
      <c r="I105" s="153"/>
      <c r="J105" s="153"/>
      <c r="K105" s="148"/>
      <c r="L105" s="143"/>
    </row>
    <row r="106" spans="1:12">
      <c r="A106" s="101"/>
      <c r="B106" s="154" t="s">
        <v>22</v>
      </c>
      <c r="C106" s="156">
        <f>I35</f>
        <v>0</v>
      </c>
      <c r="D106" s="156">
        <f>J35</f>
        <v>0</v>
      </c>
      <c r="E106" s="140"/>
      <c r="F106" s="141"/>
      <c r="G106" s="150"/>
      <c r="H106" s="92"/>
      <c r="I106" s="153"/>
      <c r="J106" s="153"/>
      <c r="K106" s="148"/>
      <c r="L106" s="143"/>
    </row>
    <row r="107" spans="1:12">
      <c r="B107" s="154" t="s">
        <v>17</v>
      </c>
      <c r="C107" s="156">
        <f>I48</f>
        <v>0</v>
      </c>
      <c r="D107" s="156">
        <f>J48</f>
        <v>0</v>
      </c>
    </row>
    <row r="108" spans="1:12">
      <c r="B108" s="154" t="s">
        <v>88</v>
      </c>
      <c r="C108" s="156">
        <f>I54</f>
        <v>0</v>
      </c>
      <c r="D108" s="156">
        <f>J54</f>
        <v>0</v>
      </c>
    </row>
    <row r="109" spans="1:12">
      <c r="B109" s="157" t="s">
        <v>89</v>
      </c>
      <c r="C109" s="155">
        <f t="shared" ref="C109:D111" si="16">I73</f>
        <v>0</v>
      </c>
      <c r="D109" s="158">
        <f t="shared" si="16"/>
        <v>0</v>
      </c>
    </row>
    <row r="110" spans="1:12">
      <c r="B110" s="157" t="s">
        <v>90</v>
      </c>
      <c r="C110" s="155">
        <f t="shared" si="16"/>
        <v>0</v>
      </c>
      <c r="D110" s="158">
        <f t="shared" si="16"/>
        <v>0</v>
      </c>
    </row>
    <row r="111" spans="1:12">
      <c r="B111" s="157" t="s">
        <v>95</v>
      </c>
      <c r="C111" s="155">
        <f t="shared" si="16"/>
        <v>0</v>
      </c>
      <c r="D111" s="158">
        <f t="shared" si="16"/>
        <v>0</v>
      </c>
    </row>
    <row r="112" spans="1:12">
      <c r="B112" s="157" t="s">
        <v>96</v>
      </c>
      <c r="C112" s="155">
        <f>I75</f>
        <v>0</v>
      </c>
      <c r="D112" s="158">
        <f>J75</f>
        <v>0</v>
      </c>
    </row>
    <row r="113" spans="2:4">
      <c r="B113" s="159" t="s">
        <v>91</v>
      </c>
      <c r="C113" s="166">
        <f>SUM(C104:C112)</f>
        <v>0</v>
      </c>
      <c r="D113" s="167">
        <f>SUM(D104:D112)</f>
        <v>0</v>
      </c>
    </row>
    <row r="114" spans="2:4">
      <c r="B114" s="160"/>
      <c r="C114" s="161"/>
      <c r="D114" s="161"/>
    </row>
    <row r="115" spans="2:4">
      <c r="B115" s="160"/>
      <c r="C115" s="161"/>
      <c r="D115" s="161"/>
    </row>
    <row r="116" spans="2:4">
      <c r="B116" s="160"/>
      <c r="C116" s="161"/>
      <c r="D116" s="161"/>
    </row>
    <row r="117" spans="2:4">
      <c r="B117" s="162"/>
      <c r="C117" s="163"/>
      <c r="D117" s="163"/>
    </row>
  </sheetData>
  <mergeCells count="34">
    <mergeCell ref="K96:L96"/>
    <mergeCell ref="K97:L97"/>
    <mergeCell ref="D84:L84"/>
    <mergeCell ref="D92:L92"/>
    <mergeCell ref="K89:L89"/>
    <mergeCell ref="K90:L90"/>
    <mergeCell ref="D22:J22"/>
    <mergeCell ref="D4:J4"/>
    <mergeCell ref="D14:J14"/>
    <mergeCell ref="K82:L82"/>
    <mergeCell ref="K81:L81"/>
    <mergeCell ref="K37:L37"/>
    <mergeCell ref="K38:L38"/>
    <mergeCell ref="D39:J39"/>
    <mergeCell ref="D51:J51"/>
    <mergeCell ref="D58:J58"/>
    <mergeCell ref="B20:H21"/>
    <mergeCell ref="B24:B26"/>
    <mergeCell ref="B30:B31"/>
    <mergeCell ref="B70:B71"/>
    <mergeCell ref="K75:L75"/>
    <mergeCell ref="B33:B34"/>
    <mergeCell ref="B62:B63"/>
    <mergeCell ref="B68:B69"/>
    <mergeCell ref="B64:B67"/>
    <mergeCell ref="D76:J76"/>
    <mergeCell ref="I37:J37"/>
    <mergeCell ref="K55:L55"/>
    <mergeCell ref="K56:L56"/>
    <mergeCell ref="K74:L74"/>
    <mergeCell ref="B41:B46"/>
    <mergeCell ref="K49:L49"/>
    <mergeCell ref="K50:L50"/>
    <mergeCell ref="B60:B6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fartuchy,podciśnienie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Joanna Balcerak</cp:lastModifiedBy>
  <cp:lastPrinted>2020-07-09T09:29:33Z</cp:lastPrinted>
  <dcterms:created xsi:type="dcterms:W3CDTF">2020-06-10T06:44:20Z</dcterms:created>
  <dcterms:modified xsi:type="dcterms:W3CDTF">2020-07-29T10:22:10Z</dcterms:modified>
</cp:coreProperties>
</file>