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RZETARGI\2019\41.2019 Dostawa materiałów do sterylizacji\pytania i odpowiedzi\zmiany po pytaniach\"/>
    </mc:Choice>
  </mc:AlternateContent>
  <xr:revisionPtr revIDLastSave="0" documentId="8_{7AEBDFBF-053E-43B8-9BB9-01BF5351582D}" xr6:coauthVersionLast="43" xr6:coauthVersionMax="43" xr10:uidLastSave="{00000000-0000-0000-0000-000000000000}"/>
  <bookViews>
    <workbookView xWindow="-120" yWindow="-120" windowWidth="29040" windowHeight="15840" activeTab="3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_" sheetId="8" r:id="rId8"/>
  </sheets>
  <definedNames>
    <definedName name="_xlnm.Print_Area" localSheetId="4">'Pakiet 5'!$A$1:$J$18</definedName>
    <definedName name="stawkaVAT">_!$A$4:$A$7</definedName>
    <definedName name="VAT">_!$A$3:$A$7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7" i="1"/>
  <c r="I13" i="1"/>
  <c r="J9" i="7"/>
  <c r="I9" i="7"/>
  <c r="J8" i="7"/>
  <c r="J7" i="7"/>
  <c r="I8" i="7"/>
  <c r="I7" i="7"/>
  <c r="G8" i="7"/>
  <c r="G7" i="7"/>
  <c r="J41" i="6"/>
  <c r="I41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7" i="6"/>
  <c r="J18" i="5"/>
  <c r="I18" i="5"/>
  <c r="J8" i="5"/>
  <c r="J9" i="5"/>
  <c r="J10" i="5"/>
  <c r="J11" i="5"/>
  <c r="J12" i="5"/>
  <c r="J13" i="5"/>
  <c r="J14" i="5"/>
  <c r="J15" i="5"/>
  <c r="J16" i="5"/>
  <c r="J17" i="5"/>
  <c r="J7" i="5"/>
  <c r="I8" i="5"/>
  <c r="I9" i="5"/>
  <c r="I10" i="5"/>
  <c r="I11" i="5"/>
  <c r="I12" i="5"/>
  <c r="I13" i="5"/>
  <c r="I14" i="5"/>
  <c r="I15" i="5"/>
  <c r="I16" i="5"/>
  <c r="I17" i="5"/>
  <c r="I7" i="5"/>
  <c r="G8" i="5"/>
  <c r="G9" i="5"/>
  <c r="G10" i="5"/>
  <c r="G11" i="5"/>
  <c r="G12" i="5"/>
  <c r="G13" i="5"/>
  <c r="G14" i="5"/>
  <c r="G15" i="5"/>
  <c r="G16" i="5"/>
  <c r="G17" i="5"/>
  <c r="G7" i="5"/>
  <c r="J17" i="4"/>
  <c r="I17" i="4"/>
  <c r="J8" i="4"/>
  <c r="J9" i="4"/>
  <c r="J10" i="4"/>
  <c r="J11" i="4"/>
  <c r="J12" i="4"/>
  <c r="J13" i="4"/>
  <c r="J14" i="4"/>
  <c r="J15" i="4"/>
  <c r="J16" i="4"/>
  <c r="J7" i="4"/>
  <c r="I8" i="4"/>
  <c r="I9" i="4"/>
  <c r="I10" i="4"/>
  <c r="I11" i="4"/>
  <c r="I12" i="4"/>
  <c r="I13" i="4"/>
  <c r="I14" i="4"/>
  <c r="I15" i="4"/>
  <c r="I16" i="4"/>
  <c r="I7" i="4"/>
  <c r="G8" i="4"/>
  <c r="G9" i="4"/>
  <c r="G10" i="4"/>
  <c r="G11" i="4"/>
  <c r="G12" i="4"/>
  <c r="G13" i="4"/>
  <c r="G14" i="4"/>
  <c r="G15" i="4"/>
  <c r="G16" i="4"/>
  <c r="G7" i="4"/>
  <c r="J24" i="3"/>
  <c r="I24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5" i="3"/>
  <c r="J12" i="2"/>
  <c r="I12" i="2"/>
  <c r="J8" i="2"/>
  <c r="J9" i="2"/>
  <c r="J10" i="2"/>
  <c r="J11" i="2"/>
  <c r="J7" i="2"/>
  <c r="I8" i="2"/>
  <c r="I9" i="2"/>
  <c r="I10" i="2"/>
  <c r="I11" i="2"/>
  <c r="I7" i="2"/>
  <c r="G8" i="2"/>
  <c r="G9" i="2"/>
  <c r="G10" i="2"/>
  <c r="G11" i="2"/>
  <c r="G7" i="2"/>
  <c r="G7" i="1"/>
  <c r="J8" i="1"/>
  <c r="J13" i="1"/>
  <c r="J9" i="1"/>
  <c r="J10" i="1"/>
  <c r="J11" i="1"/>
  <c r="J12" i="1"/>
  <c r="J7" i="1"/>
  <c r="G8" i="1"/>
  <c r="G9" i="1"/>
  <c r="G10" i="1"/>
  <c r="G11" i="1"/>
  <c r="G12" i="1"/>
  <c r="A9" i="6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4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4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<sst xmlns="http://schemas.openxmlformats.org/spreadsheetml/2006/main" count="266" uniqueCount="133">
  <si>
    <t>Załącznik nr 3.1 do SIWZ</t>
  </si>
  <si>
    <t>Załącznik nr 1.</t>
  </si>
  <si>
    <t>Pakiet nr 1.  Środki do pielęgnacji narzędzi i powierzchni ze stali nierdzewnej, etykiety</t>
  </si>
  <si>
    <t>lp</t>
  </si>
  <si>
    <t>Opis przedmiotu zamówienia</t>
  </si>
  <si>
    <t>Nazwa produktu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</si>
  <si>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</si>
  <si>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</si>
  <si>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</si>
  <si>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</si>
  <si>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</si>
  <si>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</si>
  <si>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</si>
  <si>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Preparat w aerozolu do ręcznej pielęgnacji narzędzi chirurgicznych w szczególności narzędzi z zawiasami, przegubami i zamkami nie wpływający  na proces sterylizacji parowej (rozpuszczalny w wodzie) bezpieczny  toksycznie</t>
  </si>
  <si>
    <t>op=0,4kg</t>
  </si>
  <si>
    <t>Test Bowie-Dick 134st.C 3,5min. Samoprzylepne testy paskowe, pokryte polimerem z symetrycznie rozłożoną substancją wskaźnikową na całej długości testu. Kompatybilny z   posiadanym przez Szpital przyrządem  Compact-PCD, składającym się z rurki i kapsuły ze stali kwasoodpornej w obudowie z tworzywa sztucznego.  op=250 sztuk</t>
  </si>
  <si>
    <t>szt</t>
  </si>
  <si>
    <t>Taśma barwiąca ERC-09H do drukarki w myjni dekomacie,  kolor czarny.</t>
  </si>
  <si>
    <t>op</t>
  </si>
  <si>
    <t>Preparat  do pielęgnacji powierzchni ze stali nierdzewnej na bazie olejku parafinowego DAB    0,75 L- butelka ze spryskiwaczem</t>
  </si>
  <si>
    <t>op=0,75l</t>
  </si>
  <si>
    <t>5l</t>
  </si>
  <si>
    <t>RAZEM</t>
  </si>
  <si>
    <t>Załącznik nr 3.2 do SIWZ</t>
  </si>
  <si>
    <t>Pakiet nr 2. Testy kontroli</t>
  </si>
  <si>
    <t>Ampułkowy test kontroli mycia w myjce ultradźwiękowej wykazujący obecność energii ultradźwiękowej. op.30 szt</t>
  </si>
  <si>
    <t>Test kontroli mycia maszynowego na metalowej blaszce nadający się do archiwizacji ze wskaźnikiem imitującym zaschniętą krew i tkanki, plus metalowy uchwyt. Sprawdzający skuteczność mycia w myjce ultradźwiękowej op=50 szt</t>
  </si>
  <si>
    <t>Przyrząd symulujący o długości 1 metra do kontrolki mycia narzędzi rurowych op=1</t>
  </si>
  <si>
    <t>Test kontroli mycia narzędzi instrumentów kanałowych, endoskopów typu Holder E i H op=25 szt</t>
  </si>
  <si>
    <t>Test biologiczny ampułkowy, sterylizacja parą wodną, czas inkubacji 24 godz., nazwa sporu umieszczona na teście. op=100szt</t>
  </si>
  <si>
    <t>Załącznik nr 3.3 do SIWZ</t>
  </si>
  <si>
    <t xml:space="preserve">Pakiet nr 3. Akcesoria do sterylizacji </t>
  </si>
  <si>
    <t>Nazwa produktu/ producenta / nr katalogowy</t>
  </si>
  <si>
    <t>op=100szt</t>
  </si>
  <si>
    <r>
      <t>Test skuteczności mycia w postaci arkusza z substancją testową zgodną z  PN EN ISO 15883 do zastosowania w przyrządzie zapewniającym kontrolę procesu w co najmniej  dwóch płaszczyznach.</t>
    </r>
    <r>
      <rPr>
        <sz val="8"/>
        <rFont val="Arial"/>
        <family val="2"/>
        <charset val="238"/>
      </rPr>
      <t xml:space="preserve"> Opakowanie 100 szt.</t>
    </r>
  </si>
  <si>
    <t xml:space="preserve">Nietoksyczny test skuteczności procesu sterylizacji 134st.C 3,5min odpowiadający klasie 6 wg ISO 11140-1 wymagane potwierdzenie klasy przez niezależną organizację notyfikowaną, na wskaźniku wyraźnie nadrukowany kolor referencyjny przebarwienia. Opakowania po 100 sztuk </t>
  </si>
  <si>
    <t>Koperty do dokumentacji sterylizacji parowej z miejscem do wklejania testów chemicznych i etykiet.</t>
  </si>
  <si>
    <t>Koperty do dokumentacji procesów dezynfekcji,  karty załadunku</t>
  </si>
  <si>
    <r>
      <t xml:space="preserve"> Dwustronna karta załadunku myjni -dezynfektora z miejscem na wskaźniki używane do kontroli procesu mycia i dezynfekcji termicznej  spójna z kopertowym systemem dokumentacji procesu dezynfekcji oraz miejscem na wydruk z myjni- dezynfektora i na wpisanie informacji ewidencyjnych.</t>
    </r>
    <r>
      <rPr>
        <sz val="8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Opakowanie zawiera 250  kart.</t>
    </r>
    <r>
      <rPr>
        <sz val="8"/>
        <rFont val="Arial"/>
        <family val="2"/>
        <charset val="238"/>
      </rPr>
      <t xml:space="preserve"> </t>
    </r>
  </si>
  <si>
    <t>op=250szt</t>
  </si>
  <si>
    <t>Nietoksyczny  test skuteczności procesu sterylizacji 134st.C/ 7 min; 121 st. C/20 min odpowiadający klasie 6 wg ISO 11140-1 wymagane potwierdzenie klasy przez niezależną organizację notyfikowaną, na wskaźniku wyraźnie nadrukowany kolor referencyjny przebarwienia. Opakowania po 200sztuk.</t>
  </si>
  <si>
    <t>op=200szt</t>
  </si>
  <si>
    <t>Gotowy środek do gruntownego usuwania resztek alginianu i cementu oraz  plam z cynku i eugenolu, jodu. Op=500 ml</t>
  </si>
  <si>
    <t xml:space="preserve">Wskaźnik chemiczny  wieloparametrowy, liniowe ułożenie wskaźnika, perforowany do kontroli sterylizacji parą wodną kl. IV, informacja testu i zgodności z normą 11140 umieszczona na teście. Op=480 szt </t>
  </si>
  <si>
    <t>Przyłbica ochronna  do twarzy - ochrona przed detergentami. Op=100 szt</t>
  </si>
  <si>
    <t>Op=100 szt</t>
  </si>
  <si>
    <t>Wkładki absorbcyjne do tac narzędziowych  70g/m2 - 25x30= op. 1000szt</t>
  </si>
  <si>
    <t>op=1000szt</t>
  </si>
  <si>
    <t>Wkładki absorbcyjne do tac narzędziowych 70g/m2- 30x50= op.500szt</t>
  </si>
  <si>
    <t>op=500szt</t>
  </si>
  <si>
    <t>rol</t>
  </si>
  <si>
    <t>Taśma barwiąca Citizen MD 910/911 i DP 310 do drukarki autoklawu parowego</t>
  </si>
  <si>
    <t xml:space="preserve">Rolki 57mmx 30 mb do drukarki autoklawu parowego MD 911 SS </t>
  </si>
  <si>
    <t>Gotowe do użycia testy do wykrywania pozostałości zanieczyszczeń białkowych. Jednoelementowy przyrząd do pobrania próby z wymazówką i substancją testową. W przypadku obecności białek substancja testowa zmienia kolor do 10 sekund z jasnożółtej na niebieską, intensywność  przebarwienia wzrasta wraz ze stopniem zanieczyszczenia. Test nie wymaga intubacji. Wykrywa pozostałości białkowe na poziomie 1 mikronu. Op=25 sztuk</t>
  </si>
  <si>
    <t>0p=25 szt</t>
  </si>
  <si>
    <t>Test zgrzewu do wizualnej kontroli poprawności działania zgrzewarek rotacyjnych (rolkowych) oraz jakości zgrzewu posiadający substancje testową w kolorze czarnym. (Opakowanie 250 szt)</t>
  </si>
  <si>
    <t>Załącznik nr 3.4 do SIWZ</t>
  </si>
  <si>
    <t>Pakiet nr 4.Opakowania i testy do  sterylizacji niskotemperaturowej plazmowej</t>
  </si>
  <si>
    <t>Rękaw  do sterylizacji plazmowej Tyvek-folia z naniesionym wskaźnikiem chemicznym zgodnie z Normą PN EN  868 przebarwiający się z koloru różowego na kolor niebieski. Gramatura papieru 64g/m2. Płaski 7,5 cm x 70 m</t>
  </si>
  <si>
    <t>Rękaw  do sterylizacji plazmowej Tyvek-folia z naniesionym wskaźnikiem chemicznym zgodnie z Normą PN EN  868 przebarwiający się z koloru różowego na kolor niebieski. Gramatura papieru 64g/m2. Płaski 10 cm x 70 m</t>
  </si>
  <si>
    <t>Rękaw  do sterylizacji plazmowej Tyvek-folia z naniesionym wskaźnikiem chemicznym zgodnie z Normą PN EN  868 przebarwiający się z koloru różowego na kolor niebieski. Gramatura papieru 64g/m2. Płaski 15 cm x 70 m</t>
  </si>
  <si>
    <t>Rękaw  do sterylizacji plazmowej Tyvek-folia z naniesionym wskaźnikiem chemicznym zgodnie z Normą PN EN  868 przebarwiający się z koloru różowego na kolor niebieski. Gramatura papieru 64g/m2. Płaski 20 cm x 70 m</t>
  </si>
  <si>
    <t>Rękaw  do sterylizacji plazmowej Tyvek-folia z naniesionym wskaźnikiem chemicznym zgodnie z Normą PN EN  868 przebarwiający się z koloru różowego na kolor niebieski. Gramatura papieru 64g/m2. Płaski 25 cm x 70 m</t>
  </si>
  <si>
    <t>Rękaw  do sterylizacji plazmowej Tyvek-folia z naniesionym wskaźnikiem chemicznym zgodnie z Normą PN EN  868  przebarwiający się z koloru różowego na kolor niebieski. Gramatura papieru 64g/m2. Płaski 30 cm x 70 m</t>
  </si>
  <si>
    <t>Rękaw  do sterylizacji plazmowej Tyvek-folia z naniesionym wskaźnikiem chemicznym zgodnie z Normą PN EN  868  przebarwiający się z koloru różowego na kolor niebieski. Gramatura papieru 64g/m2. Płaski 40 cm x 70 m</t>
  </si>
  <si>
    <t>Kaseta drukująca nylonowa czarna 13 mm do drukarki zgrzewarki rolkowej Hawo HS 1000</t>
  </si>
  <si>
    <t>Załącznik nr 3.5 do SIWZ</t>
  </si>
  <si>
    <t>Pakiet nr 5. Akcesoria do sterylizacji parowej</t>
  </si>
  <si>
    <t>Papierowe osłonki narożników  tac narzędziowych, jednorazowego użytku. Odporne na temperaturę do 134 st. C.    Papier o gramaturze 270g/m2.  Wymiar 100mmx100mmx50mm . Opakowanie sześćset sztuk.</t>
  </si>
  <si>
    <t>op=600</t>
  </si>
  <si>
    <t>Metkownica alfanumeryczna  trzyrzędowa umożliwiająca: ustawienie sześciu, zakodowanych przy pomocy cyfr liter, informacji w trzech rzędach, drukowanie tych informacji w zaplanowanych polach na etykietach  o wymiarach nieprzekraczających 28mm x 29mm, naklejanie zadrukowanych etykiet na pakietach lub pojedynczych rękawach, kompatybilna  z etykietami pozycja nr 3, druk w poprzek taśmy. Zamawiający wymaga dodatkowo  tuszu do metkownicy, 4 sztuki przy dostawie  każdej metkownicy.</t>
  </si>
  <si>
    <t xml:space="preserve">Etykiety  podwójnie samoprzylepne o  sześciu polach informacji kolejno: symbol, numer sterylizatora, kod osoby odpowiedzialnej za dany cykl, nr cyklu oraz data sterylizacji, data przydatności do użytku z nadrukowanymi wskaźnikami klasy 1 do sterylizacji parowej- pięć pól informacyjnych; etykiety muszą pasować do trzyrzędowej  metkownicą BLITZ o symbolu  T 222 lub kompatybilnej,  500 sztuk w rolce. </t>
  </si>
  <si>
    <t>Op=30 rolek</t>
  </si>
  <si>
    <t>Samoprzylepny test do kontroli skuteczności procesu sterylizacji parą wodną o parametrach 134 st.-3,5 min, nietoksyczny do stosowania z przyrządem testowym PCD (dostawa wraz ze wskaźnikami), Typ wskaźnika -VI wg ISO  11140-1, oświadczenie producenta o zgodności testu z normą ISO 11140-1 oraz potwierdzenie nietoksyczności, informacja dotycząca użycia i interpretacji wyników, Weryfikacja usunięcia powietrza, penetracji parą wodną, poziomu ekspozycji i osiągnięcia głębokiej próżni, opinia niezależnej jednostki opiniującej o zgodności z normą EN ISO 11140-1, opakowanie 250 sztuk.</t>
  </si>
  <si>
    <t>Szczotki do czyszczenia uporczywych zanieczyszczeń  z mocnym syntetycznym włosiem, długość włosia około  15 mm, długość szczotki około 40 mm, długość całkowita około 180 mm. Pakowane po  1 sztuce.</t>
  </si>
  <si>
    <t>Jednorazowa  dwustronna  szczotka  do czyszczenia panewek rozwiertaków kostnych, Długość całkowita szczotki około 190 mm, średnica końcówki okrągłej 40mm, końcówka stożkowa  średnica 8 mm. Opakowanie trzy sztuki.</t>
  </si>
  <si>
    <t>0p=3szt</t>
  </si>
  <si>
    <t>Szczotka nylonowa  z włosiem, do  czyszczenia narzędzi .Nadaje się do mycia w myjniach-dezynfektorach, wytrzymująca temperaturę + 134 st C o wymiarach średnica włosia 3 mm, długość włosia na na szczotce 100mm długość szczotki 450 mm. Pakowane po 5 szt. włosiem.</t>
  </si>
  <si>
    <t>0p=5szt</t>
  </si>
  <si>
    <t>Szczotka nylonowa z włosiem do czyszczenia narzędzi. Nadająca się do mycia w myjniach-dezynfektorach, wytrzymująca temperaturę+134st.C o wymiarach średnica włosia 10mm długość włosia na szczotce 100mm długość szczotki 300mm. Pakowane po 5szt.</t>
  </si>
  <si>
    <t xml:space="preserve">Szczotka nylonowa z włosiem do czyszczenia narzędzi. Nadająca  się do mycia w myjniach-dezynfektorach, wytrzymująca temperaturę + 134st C o wymiarach średnica włosia  5 mm, długość włosia na szczotce 100mm długość szczotki 250mm. Pakowane po 5 szt. </t>
  </si>
  <si>
    <t>Podwójnie zakończona (włosie nylon i stal nierdzewna ) szczotka do czyszczenia narzędzi. Długość szczotki 180mm</t>
  </si>
  <si>
    <t>Rękawice bawełniane pokryte frotą z długim mankietem do okolicy  łokcia  do wyciągania gorącego wsadu (około 28 cm)</t>
  </si>
  <si>
    <t>Pary= 2szt</t>
  </si>
  <si>
    <t>Załącznik nr 3.6 do SIWZ</t>
  </si>
  <si>
    <t>Pakiet nr 6.  Materiały do sterylizacji parowej</t>
  </si>
  <si>
    <t>Rękaw papierowo-foliowy płaski 50mmx200mb</t>
  </si>
  <si>
    <t>Rękaw papierowo-foliowy płaski 75mmx200mb</t>
  </si>
  <si>
    <t>Rękaw papierowo-foliowy płaski 100mmx200mb</t>
  </si>
  <si>
    <t>Rękaw papierowo-foliowy płaski 150mmx200mb</t>
  </si>
  <si>
    <t>Rękaw papierowo-foliowy płaski 200mmx200mb</t>
  </si>
  <si>
    <t>Rękaw papierowo-foliowy płaski 250mmx200mb</t>
  </si>
  <si>
    <t>Rękaw papierowo-foliowy płaski 300mmx200mb</t>
  </si>
  <si>
    <t>Rękaw papierowo-foliowy płaski 420mmx200mb</t>
  </si>
  <si>
    <t>Rękaw papierowo-foliowy z fałdą 75mm x 25mm x 100mb</t>
  </si>
  <si>
    <t>Rękaw papierowo-foliowy z fałdą 100mm x 40mm x 100mb</t>
  </si>
  <si>
    <t>Rękaw papierowo-foliowy z fałdą 150mm x 50mm x 100mb</t>
  </si>
  <si>
    <t>Rękaw papierowo-foliowy z fałdą 200mm x 50mm x 100mb</t>
  </si>
  <si>
    <t>Rękaw papierowo-foliowy z fałdą 250mm x 60mm x 100mb</t>
  </si>
  <si>
    <t>Rękaw papierowo-foliowy z fałdą 300mm x 60mm x 100mb</t>
  </si>
  <si>
    <t>Rękaw papierowo-foliowy z fałdą 420mm x 90mm x 100mb</t>
  </si>
  <si>
    <t>Papier krepowy do sterylizacji biały 75X75</t>
  </si>
  <si>
    <t>Papier krepowy do sterylizacji niebieski 75X75</t>
  </si>
  <si>
    <t>Papier krepowy do sterylizacji zielony 75X75</t>
  </si>
  <si>
    <t>Papier krepowy do sterylizacji biały 90X90</t>
  </si>
  <si>
    <t>Papier krepowy do sterylizacji niebieski 90X90</t>
  </si>
  <si>
    <t>Papier krepowy do sterylizacji zielony 90X90</t>
  </si>
  <si>
    <t>Papier krepowy do sterylizacji biały 100x100</t>
  </si>
  <si>
    <t>Papier krepowy do sterylizacji niebieski 100x100</t>
  </si>
  <si>
    <t>Papier krepowy do sterylizacji zielony 100x100</t>
  </si>
  <si>
    <t>Papier krepowy do sterylizacji biały 120x120</t>
  </si>
  <si>
    <t>Papier krepowy do sterylizacji niebieski 120x120</t>
  </si>
  <si>
    <t>Papier krepowy do sterylizacji zielony 120x120</t>
  </si>
  <si>
    <t>Włóknina do sterylizacji  niebieska 90x90</t>
  </si>
  <si>
    <t>Włóknina do sterylizacji niebieska 100x100</t>
  </si>
  <si>
    <t>Włóknina do sterylizacji  niebieska 120x120</t>
  </si>
  <si>
    <t>Rękaw foliowo-włókninowy płaski ze wskaźnikami sterylizacji para wodną. PP/PE sześciowarstwowy plus warstwa kleju, połączony z włókniną 60g/m2.Rozmiar 360mmx100m</t>
  </si>
  <si>
    <t>Rękaw foliowo-włókninowy płaski ze wskaźnikami sterylizacji para wodną. PP/PE sześciowarstwowy plus warstwa kleju, połączony z włókniną 60g/m2.           Rozmiar 420 mmx100m</t>
  </si>
  <si>
    <t>Torebka foliowo- włókninowa do ciężkich zestawów  490x640mm. Parametry włókniny: gramatura 60g/m2, porowatość 18l/min/dm2.  Parametry laminatu foliowego:  ilość  warstw 7, gramatura 53g/m2 +/- 6%</t>
  </si>
  <si>
    <t>Torebka foliowo - włókninowa do ciężkich zestawów  320x600mm. Parametry włókniny: gramatura 60g/m2, porowatość 18l/min/dm2. Parametry laminatu foliowego: ilość  warstw 7, gramatura 53g/m2 +/- 6%</t>
  </si>
  <si>
    <t>Załącznik nr 3.7 do SIWZ</t>
  </si>
  <si>
    <t>Pakiet nr 7. Akcesoria do sterylizacji niskotemperaturowej plazmowej</t>
  </si>
  <si>
    <t>Nazwa produktu /producenta / nr katalogowy</t>
  </si>
  <si>
    <t>Kasety  do sterylizatora plazmowego 100 S z 2007r.</t>
  </si>
  <si>
    <t>stawki podatku VAT</t>
  </si>
  <si>
    <t>Zestaw akcesoriów do sterylizatora Sterrad 100S (Toner- taśma do drukarki, rolka ,kartony na zużyte kasety, płytki pod zawór wtryskowy)</t>
  </si>
  <si>
    <r>
      <t xml:space="preserve">Testy biologiczne (ampułkowe) do sterylizacji plazmowej odczyt po 24 godzinach inkubacji, etykieta samoklejąca ze wskaźnikiem chemicznym klasy 1  przebarwiającym się po procesie sterylizacji na kolor niebieski. Opak.= 50 sztuk. Dopuszcza się opak.=100 sztuk </t>
    </r>
    <r>
      <rPr>
        <i/>
        <sz val="9"/>
        <rFont val="Arial"/>
        <family val="2"/>
        <charset val="238"/>
      </rPr>
      <t>(w tym przypadku wielkość zapotrzebowania zostanie przeliczona odpowiednio)</t>
    </r>
  </si>
  <si>
    <r>
      <t>Test chemiczny do kontroli procesu dezynfekcji termicznej w myjni dezynfektorze, niezawierający niebezpiecznych substancji toksycznych, paskowy dla parametrów dezynfekcji termicznej 93 st.C/10 min. Opakowanie 100 szt</t>
    </r>
    <r>
      <rPr>
        <sz val="8"/>
        <rFont val="Arial"/>
        <family val="2"/>
        <charset val="238"/>
      </rPr>
      <t xml:space="preserve">  </t>
    </r>
  </si>
  <si>
    <t>Nietoksyczny pisak do opisywania pakietów sterylizacyjnych, oporny na czynniki sterylizacji i działanie wody – średnica 0,75 mm ÷ 1 mm, kolor czarny</t>
  </si>
  <si>
    <t>Taśma neutralna, bez wskaźnika 19 mm (+/- 1mm ) x 50 mb.</t>
  </si>
  <si>
    <t>Taśma kontrolna ze wskaźnikiem 19 mm (+/- 1mm ) x 50 mb.</t>
  </si>
  <si>
    <r>
      <t>Testy chemiczne -paskowe do kontroli sterylizacji plazmowej klasy 4, pole testowe na całej długości wskaźnika, zmieniający barwę z koloru różowego po procesie sterylizacji na kolor niebieski opak.=250sztuk. Dopuszcza się opak.=200 sztuk (</t>
    </r>
    <r>
      <rPr>
        <i/>
        <sz val="9"/>
        <rFont val="Arial"/>
        <family val="2"/>
        <charset val="238"/>
      </rPr>
      <t>w tym przypadku wielkość zapotrzebowania zostanie przeliczona odpowiednio</t>
    </r>
    <r>
      <rPr>
        <sz val="9"/>
        <rFont val="Arial"/>
        <family val="2"/>
        <charset val="238"/>
      </rPr>
      <t>)</t>
    </r>
  </si>
  <si>
    <r>
      <t xml:space="preserve">Etykiety dwukrotnie przylepne ze wskaźnikiem sterylizacji nadtlenkiem wodoru (plazma),rolki kompatybilne z posiadaną  trzyrzędową metkownicą GKE komplet zawiera 12 rolek, wałek z tuszem. 1 rolka =750 etykiet. Etykiety w kolorze czerwonym lub zielonym. </t>
    </r>
    <r>
      <rPr>
        <b/>
        <sz val="9"/>
        <rFont val="Arial"/>
        <family val="2"/>
        <charset val="238"/>
      </rPr>
      <t>Wymagane oświadczenie producenta o kompatybilności etykiet z metkownicą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</si>
</sst>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[$zł-415];[Red]\-#,##0.00\ [$zł-415]"/>
  </numFmts>
  <fonts count="19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1"/>
    </font>
    <font>
      <b/>
      <sz val="14"/>
      <name val="Times New Roman"/>
      <family val="1"/>
      <charset val="238"/>
    </font>
    <font>
      <sz val="12"/>
      <name val="Arial"/>
      <family val="1"/>
      <charset val="1"/>
    </font>
    <font>
      <b/>
      <sz val="13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6" fillId="0" borderId="0"/>
  </cellStyleXfs>
  <cellXfs count="105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0" fillId="0" borderId="2" xfId="1" applyFont="1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3" fontId="16" fillId="0" borderId="2" xfId="1" applyNumberForma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2" xfId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wrapText="1"/>
    </xf>
    <xf numFmtId="3" fontId="16" fillId="0" borderId="2" xfId="1" applyNumberFormat="1" applyBorder="1" applyAlignment="1">
      <alignment horizontal="center"/>
    </xf>
    <xf numFmtId="0" fontId="0" fillId="0" borderId="2" xfId="1" applyFont="1" applyBorder="1" applyAlignment="1">
      <alignment horizontal="center" wrapText="1"/>
    </xf>
    <xf numFmtId="0" fontId="12" fillId="0" borderId="5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/>
    <xf numFmtId="3" fontId="0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6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wrapText="1"/>
    </xf>
    <xf numFmtId="3" fontId="16" fillId="0" borderId="7" xfId="1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opLeftCell="A10" zoomScale="115" zoomScaleNormal="115" workbookViewId="0">
      <selection activeCell="B11" sqref="B11:B12"/>
    </sheetView>
  </sheetViews>
  <sheetFormatPr defaultRowHeight="12.75" x14ac:dyDescent="0.2"/>
  <cols>
    <col min="1" max="1" width="2.7109375" customWidth="1"/>
    <col min="2" max="2" width="38.140625" style="90" customWidth="1"/>
    <col min="3" max="3" width="13.28515625" customWidth="1"/>
    <col min="4" max="4" width="9.5703125" customWidth="1"/>
    <col min="6" max="6" width="13.5703125" customWidth="1"/>
    <col min="7" max="7" width="13.42578125" customWidth="1"/>
    <col min="9" max="9" width="11.28515625" customWidth="1"/>
    <col min="10" max="10" width="11" customWidth="1"/>
  </cols>
  <sheetData>
    <row r="1" spans="1:10" ht="9.4" customHeight="1" x14ac:dyDescent="0.2">
      <c r="G1" s="99" t="s">
        <v>0</v>
      </c>
      <c r="H1" s="99"/>
      <c r="I1" s="99"/>
      <c r="J1" s="99"/>
    </row>
    <row r="2" spans="1:10" ht="20.45" customHeight="1" x14ac:dyDescent="0.2">
      <c r="B2" s="90" t="s">
        <v>1</v>
      </c>
      <c r="G2" s="99"/>
      <c r="H2" s="99"/>
      <c r="I2" s="99"/>
      <c r="J2" s="99"/>
    </row>
    <row r="3" spans="1:10" ht="14.25" customHeight="1" x14ac:dyDescent="0.2"/>
    <row r="4" spans="1:10" ht="16.350000000000001" customHeight="1" x14ac:dyDescent="0.2">
      <c r="A4" s="1"/>
      <c r="B4" s="91"/>
      <c r="C4" s="1"/>
      <c r="D4" s="1"/>
      <c r="E4" s="1"/>
      <c r="F4" s="1"/>
      <c r="G4" s="1"/>
      <c r="H4" s="1"/>
      <c r="I4" s="1"/>
      <c r="J4" s="1"/>
    </row>
    <row r="5" spans="1:10" ht="43.5" customHeight="1" x14ac:dyDescent="0.2">
      <c r="A5" s="2"/>
      <c r="B5" s="94" t="s">
        <v>2</v>
      </c>
      <c r="C5" s="3"/>
      <c r="D5" s="4"/>
      <c r="E5" s="4"/>
      <c r="F5" s="4"/>
      <c r="G5" s="4"/>
      <c r="H5" s="4"/>
      <c r="I5" s="4"/>
      <c r="J5" s="4"/>
    </row>
    <row r="6" spans="1:10" ht="48.75" customHeight="1" x14ac:dyDescent="0.2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6" t="s">
        <v>10</v>
      </c>
      <c r="I6" s="7" t="s">
        <v>11</v>
      </c>
      <c r="J6" s="7" t="s">
        <v>12</v>
      </c>
    </row>
    <row r="7" spans="1:10" ht="66.400000000000006" customHeight="1" x14ac:dyDescent="0.2">
      <c r="A7" s="8">
        <v>1</v>
      </c>
      <c r="B7" s="9" t="s">
        <v>13</v>
      </c>
      <c r="C7" s="10"/>
      <c r="D7" s="11" t="s">
        <v>14</v>
      </c>
      <c r="E7" s="12">
        <v>8</v>
      </c>
      <c r="F7" s="13"/>
      <c r="G7" s="14">
        <f t="shared" ref="G7:G12" si="0">ROUND(F7*(1+H7),2)</f>
        <v>0</v>
      </c>
      <c r="H7" s="15"/>
      <c r="I7" s="14">
        <f t="shared" ref="I7:I12" si="1">ROUND(F7*E7,2)</f>
        <v>0</v>
      </c>
      <c r="J7" s="14">
        <f t="shared" ref="J7:J12" si="2">ROUND(I7*(1+H7),2)</f>
        <v>0</v>
      </c>
    </row>
    <row r="8" spans="1:10" ht="91.5" customHeight="1" x14ac:dyDescent="0.2">
      <c r="A8" s="8">
        <v>2</v>
      </c>
      <c r="B8" s="16" t="s">
        <v>15</v>
      </c>
      <c r="C8" s="10"/>
      <c r="D8" s="11" t="s">
        <v>16</v>
      </c>
      <c r="E8" s="12">
        <v>500</v>
      </c>
      <c r="F8" s="13"/>
      <c r="G8" s="14">
        <f t="shared" si="0"/>
        <v>0</v>
      </c>
      <c r="H8" s="15"/>
      <c r="I8" s="14">
        <f t="shared" si="1"/>
        <v>0</v>
      </c>
      <c r="J8" s="14">
        <f t="shared" si="2"/>
        <v>0</v>
      </c>
    </row>
    <row r="9" spans="1:10" ht="34.5" customHeight="1" x14ac:dyDescent="0.2">
      <c r="A9" s="8">
        <v>3</v>
      </c>
      <c r="B9" s="17" t="s">
        <v>17</v>
      </c>
      <c r="C9" s="10"/>
      <c r="D9" s="11" t="s">
        <v>16</v>
      </c>
      <c r="E9" s="12">
        <v>40</v>
      </c>
      <c r="F9" s="13"/>
      <c r="G9" s="14">
        <f t="shared" si="0"/>
        <v>0</v>
      </c>
      <c r="H9" s="15"/>
      <c r="I9" s="14">
        <f t="shared" si="1"/>
        <v>0</v>
      </c>
      <c r="J9" s="14">
        <f t="shared" si="2"/>
        <v>0</v>
      </c>
    </row>
    <row r="10" spans="1:10" ht="94.7" customHeight="1" x14ac:dyDescent="0.2">
      <c r="A10" s="8">
        <v>4</v>
      </c>
      <c r="B10" s="89" t="s">
        <v>132</v>
      </c>
      <c r="C10" s="10"/>
      <c r="D10" s="11" t="s">
        <v>18</v>
      </c>
      <c r="E10" s="12">
        <v>2</v>
      </c>
      <c r="F10" s="13"/>
      <c r="G10" s="14">
        <f t="shared" si="0"/>
        <v>0</v>
      </c>
      <c r="H10" s="15"/>
      <c r="I10" s="14">
        <f t="shared" si="1"/>
        <v>0</v>
      </c>
      <c r="J10" s="14">
        <f t="shared" si="2"/>
        <v>0</v>
      </c>
    </row>
    <row r="11" spans="1:10" ht="34.5" customHeight="1" x14ac:dyDescent="0.2">
      <c r="A11" s="100">
        <v>5</v>
      </c>
      <c r="B11" s="101" t="s">
        <v>19</v>
      </c>
      <c r="C11" s="10"/>
      <c r="D11" s="11" t="s">
        <v>20</v>
      </c>
      <c r="E11" s="12">
        <v>6</v>
      </c>
      <c r="F11" s="13"/>
      <c r="G11" s="14">
        <f t="shared" si="0"/>
        <v>0</v>
      </c>
      <c r="H11" s="15"/>
      <c r="I11" s="14">
        <f t="shared" si="1"/>
        <v>0</v>
      </c>
      <c r="J11" s="14">
        <f t="shared" si="2"/>
        <v>0</v>
      </c>
    </row>
    <row r="12" spans="1:10" ht="34.5" customHeight="1" x14ac:dyDescent="0.2">
      <c r="A12" s="100"/>
      <c r="B12" s="101"/>
      <c r="C12" s="10"/>
      <c r="D12" s="11" t="s">
        <v>21</v>
      </c>
      <c r="E12" s="12">
        <v>4</v>
      </c>
      <c r="F12" s="13"/>
      <c r="G12" s="14">
        <f t="shared" si="0"/>
        <v>0</v>
      </c>
      <c r="H12" s="15"/>
      <c r="I12" s="14">
        <f t="shared" si="1"/>
        <v>0</v>
      </c>
      <c r="J12" s="14">
        <f t="shared" si="2"/>
        <v>0</v>
      </c>
    </row>
    <row r="13" spans="1:10" ht="13.5" customHeight="1" x14ac:dyDescent="0.2">
      <c r="A13" s="18"/>
      <c r="B13" s="93"/>
      <c r="C13" s="20"/>
      <c r="D13" s="21"/>
      <c r="E13" s="21"/>
      <c r="F13" s="13"/>
      <c r="G13" s="14"/>
      <c r="H13" s="22" t="s">
        <v>22</v>
      </c>
      <c r="I13" s="23">
        <f>SUM(I7:I12)</f>
        <v>0</v>
      </c>
      <c r="J13" s="23">
        <f>SUM(J7:J12)</f>
        <v>0</v>
      </c>
    </row>
    <row r="14" spans="1:10" x14ac:dyDescent="0.2">
      <c r="B14" s="24"/>
    </row>
    <row r="15" spans="1:10" x14ac:dyDescent="0.2">
      <c r="B15" s="24"/>
    </row>
    <row r="16" spans="1:10" ht="14.85" customHeight="1" x14ac:dyDescent="0.2">
      <c r="B16" s="24"/>
    </row>
    <row r="17" spans="2:2" x14ac:dyDescent="0.2">
      <c r="B17" s="93"/>
    </row>
  </sheetData>
  <sheetProtection selectLockedCells="1" selectUnlockedCells="1"/>
  <mergeCells count="3">
    <mergeCell ref="G1:J2"/>
    <mergeCell ref="A11:A12"/>
    <mergeCell ref="B11:B12"/>
  </mergeCells>
  <dataValidations count="1">
    <dataValidation type="list" operator="equal" allowBlank="1" showErrorMessage="1" sqref="H7:H12">
      <formula1>stawkaVAT</formula1>
      <formula2>0</formula2>
    </dataValidation>
  </dataValidations>
  <pageMargins left="0.74791666666666667" right="0.74791666666666667" top="0.2361111111111111" bottom="0.27569444444444446" header="0.51180555555555551" footer="0.51180555555555551"/>
  <pageSetup paperSize="9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view="pageBreakPreview" zoomScale="60" zoomScaleNormal="115" workbookViewId="0">
      <selection activeCell="J7" sqref="J7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99" t="s">
        <v>23</v>
      </c>
      <c r="H1" s="99"/>
      <c r="I1" s="99"/>
      <c r="J1" s="99"/>
    </row>
    <row r="2" spans="1:10" x14ac:dyDescent="0.2">
      <c r="G2" s="99"/>
      <c r="H2" s="99"/>
      <c r="I2" s="99"/>
      <c r="J2" s="99"/>
    </row>
    <row r="4" spans="1:10" ht="27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 x14ac:dyDescent="0.2">
      <c r="A5" s="2"/>
      <c r="B5" s="3" t="s">
        <v>24</v>
      </c>
      <c r="C5" s="3"/>
      <c r="D5" s="4"/>
      <c r="E5" s="4"/>
      <c r="F5" s="4"/>
      <c r="G5" s="4"/>
      <c r="H5" s="4"/>
      <c r="I5" s="4"/>
      <c r="J5" s="4"/>
    </row>
    <row r="6" spans="1:10" ht="51.75" customHeight="1" x14ac:dyDescent="0.2">
      <c r="A6" s="5" t="s">
        <v>3</v>
      </c>
      <c r="B6" s="6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6" t="s">
        <v>9</v>
      </c>
      <c r="H6" s="25" t="s">
        <v>10</v>
      </c>
      <c r="I6" s="26" t="s">
        <v>11</v>
      </c>
      <c r="J6" s="26" t="s">
        <v>12</v>
      </c>
    </row>
    <row r="7" spans="1:10" ht="36" x14ac:dyDescent="0.2">
      <c r="A7" s="8">
        <v>1</v>
      </c>
      <c r="B7" s="27" t="s">
        <v>25</v>
      </c>
      <c r="C7" s="28"/>
      <c r="D7" s="11" t="s">
        <v>18</v>
      </c>
      <c r="E7" s="29">
        <v>2</v>
      </c>
      <c r="F7" s="13"/>
      <c r="G7" s="30">
        <f>ROUND(F7*(1+H7),2)</f>
        <v>0</v>
      </c>
      <c r="H7" s="15"/>
      <c r="I7" s="30">
        <f>ROUND(F7*E7,2)</f>
        <v>0</v>
      </c>
      <c r="J7" s="30">
        <f>ROUND(I7*(1+H7),2)</f>
        <v>0</v>
      </c>
    </row>
    <row r="8" spans="1:10" ht="70.150000000000006" customHeight="1" x14ac:dyDescent="0.2">
      <c r="A8" s="8">
        <v>2</v>
      </c>
      <c r="B8" s="9" t="s">
        <v>26</v>
      </c>
      <c r="C8" s="28"/>
      <c r="D8" s="11" t="s">
        <v>18</v>
      </c>
      <c r="E8" s="29">
        <v>3</v>
      </c>
      <c r="F8" s="13"/>
      <c r="G8" s="30">
        <f>ROUND(F8*(1+H8),2)</f>
        <v>0</v>
      </c>
      <c r="H8" s="15"/>
      <c r="I8" s="30">
        <f>ROUND(F8*E8,2)</f>
        <v>0</v>
      </c>
      <c r="J8" s="30">
        <f>ROUND(I8*(1+H8),2)</f>
        <v>0</v>
      </c>
    </row>
    <row r="9" spans="1:10" ht="31.15" customHeight="1" x14ac:dyDescent="0.2">
      <c r="A9" s="8">
        <v>3</v>
      </c>
      <c r="B9" s="9" t="s">
        <v>27</v>
      </c>
      <c r="C9" s="28"/>
      <c r="D9" s="11" t="s">
        <v>18</v>
      </c>
      <c r="E9" s="29">
        <v>1</v>
      </c>
      <c r="F9" s="13"/>
      <c r="G9" s="30">
        <f>ROUND(F9*(1+H9),2)</f>
        <v>0</v>
      </c>
      <c r="H9" s="15"/>
      <c r="I9" s="30">
        <f>ROUND(F9*E9,2)</f>
        <v>0</v>
      </c>
      <c r="J9" s="30">
        <f>ROUND(I9*(1+H9),2)</f>
        <v>0</v>
      </c>
    </row>
    <row r="10" spans="1:10" ht="33" customHeight="1" x14ac:dyDescent="0.2">
      <c r="A10" s="8">
        <v>4</v>
      </c>
      <c r="B10" s="9" t="s">
        <v>28</v>
      </c>
      <c r="C10" s="28"/>
      <c r="D10" s="11" t="s">
        <v>18</v>
      </c>
      <c r="E10" s="29">
        <v>3</v>
      </c>
      <c r="F10" s="13"/>
      <c r="G10" s="30">
        <f>ROUND(F10*(1+H10),2)</f>
        <v>0</v>
      </c>
      <c r="H10" s="15"/>
      <c r="I10" s="30">
        <f>ROUND(F10*E10,2)</f>
        <v>0</v>
      </c>
      <c r="J10" s="30">
        <f>ROUND(I10*(1+H10),2)</f>
        <v>0</v>
      </c>
    </row>
    <row r="11" spans="1:10" ht="35.65" customHeight="1" x14ac:dyDescent="0.2">
      <c r="A11" s="8">
        <v>5</v>
      </c>
      <c r="B11" s="9" t="s">
        <v>29</v>
      </c>
      <c r="C11" s="28"/>
      <c r="D11" s="11" t="s">
        <v>18</v>
      </c>
      <c r="E11" s="29">
        <v>6</v>
      </c>
      <c r="F11" s="13"/>
      <c r="G11" s="30">
        <f>ROUND(F11*(1+H11),2)</f>
        <v>0</v>
      </c>
      <c r="H11" s="15"/>
      <c r="I11" s="30">
        <f>ROUND(F11*E11,2)</f>
        <v>0</v>
      </c>
      <c r="J11" s="30">
        <f>ROUND(I11*(1+H11),2)</f>
        <v>0</v>
      </c>
    </row>
    <row r="12" spans="1:10" x14ac:dyDescent="0.2">
      <c r="A12" s="18"/>
      <c r="B12" s="19"/>
      <c r="C12" s="20"/>
      <c r="D12" s="21"/>
      <c r="E12" s="21"/>
      <c r="F12" s="13"/>
      <c r="G12" s="14"/>
      <c r="H12" s="22" t="s">
        <v>22</v>
      </c>
      <c r="I12" s="23">
        <f>SUM(I7:I11)</f>
        <v>0</v>
      </c>
      <c r="J12" s="23">
        <f>SUM(J7:J11)</f>
        <v>0</v>
      </c>
    </row>
    <row r="13" spans="1:10" x14ac:dyDescent="0.2">
      <c r="B13" s="24"/>
    </row>
    <row r="14" spans="1:10" x14ac:dyDescent="0.2">
      <c r="B14" s="24"/>
    </row>
    <row r="15" spans="1:10" x14ac:dyDescent="0.2">
      <c r="B15" s="24"/>
    </row>
    <row r="16" spans="1:10" x14ac:dyDescent="0.2">
      <c r="B16" s="19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11">
      <formula1>stawkaVAT</formula1>
      <formula2>0</formula2>
    </dataValidation>
  </dataValidations>
  <pageMargins left="0.74791666666666667" right="0.7479166666666666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opLeftCell="A13" zoomScale="115" zoomScaleNormal="115" workbookViewId="0">
      <selection activeCell="B21" sqref="B21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99" t="s">
        <v>30</v>
      </c>
      <c r="H1" s="99"/>
      <c r="I1" s="99"/>
      <c r="J1" s="99"/>
    </row>
    <row r="2" spans="1:10" x14ac:dyDescent="0.2">
      <c r="G2" s="99"/>
      <c r="H2" s="99"/>
      <c r="I2" s="99"/>
      <c r="J2" s="99"/>
    </row>
    <row r="3" spans="1:10" ht="27.75" customHeight="1" x14ac:dyDescent="0.2">
      <c r="A3" s="2"/>
      <c r="B3" s="3" t="s">
        <v>31</v>
      </c>
      <c r="C3" s="3"/>
      <c r="D3" s="4"/>
      <c r="E3" s="4"/>
      <c r="F3" s="4"/>
      <c r="G3" s="4"/>
      <c r="H3" s="4"/>
      <c r="I3" s="4"/>
      <c r="J3" s="4"/>
    </row>
    <row r="4" spans="1:10" ht="43.35" customHeight="1" x14ac:dyDescent="0.2">
      <c r="A4" s="31" t="s">
        <v>3</v>
      </c>
      <c r="B4" s="32" t="s">
        <v>4</v>
      </c>
      <c r="C4" s="33" t="s">
        <v>32</v>
      </c>
      <c r="D4" s="33" t="s">
        <v>6</v>
      </c>
      <c r="E4" s="33" t="s">
        <v>7</v>
      </c>
      <c r="F4" s="33" t="s">
        <v>8</v>
      </c>
      <c r="G4" s="34" t="s">
        <v>9</v>
      </c>
      <c r="H4" s="33" t="s">
        <v>10</v>
      </c>
      <c r="I4" s="34" t="s">
        <v>11</v>
      </c>
      <c r="J4" s="34" t="s">
        <v>12</v>
      </c>
    </row>
    <row r="5" spans="1:10" ht="75.400000000000006" customHeight="1" x14ac:dyDescent="0.2">
      <c r="A5" s="35">
        <v>1</v>
      </c>
      <c r="B5" s="9" t="s">
        <v>127</v>
      </c>
      <c r="C5" s="36"/>
      <c r="D5" s="37" t="s">
        <v>33</v>
      </c>
      <c r="E5" s="38">
        <v>30</v>
      </c>
      <c r="F5" s="39"/>
      <c r="G5" s="40">
        <f>ROUND(F5*(1+H5), 2)</f>
        <v>0</v>
      </c>
      <c r="H5" s="41"/>
      <c r="I5" s="40">
        <f>ROUND(F5*E5, 2)</f>
        <v>0</v>
      </c>
      <c r="J5" s="40">
        <f>ROUND(I5*(1+H5),2)</f>
        <v>0</v>
      </c>
    </row>
    <row r="6" spans="1:10" ht="66.400000000000006" customHeight="1" x14ac:dyDescent="0.2">
      <c r="A6" s="35">
        <v>2</v>
      </c>
      <c r="B6" s="17" t="s">
        <v>34</v>
      </c>
      <c r="C6" s="36"/>
      <c r="D6" s="37" t="s">
        <v>33</v>
      </c>
      <c r="E6" s="38">
        <v>8</v>
      </c>
      <c r="F6" s="39"/>
      <c r="G6" s="40">
        <f t="shared" ref="G6:G23" si="0">ROUND(F6*(1+H6), 2)</f>
        <v>0</v>
      </c>
      <c r="H6" s="41"/>
      <c r="I6" s="40">
        <f t="shared" ref="I6:I23" si="1">ROUND(F6*E6, 2)</f>
        <v>0</v>
      </c>
      <c r="J6" s="40">
        <f t="shared" ref="J6:J23" si="2">ROUND(I6*(1+H6),2)</f>
        <v>0</v>
      </c>
    </row>
    <row r="7" spans="1:10" ht="78" customHeight="1" x14ac:dyDescent="0.2">
      <c r="A7" s="35">
        <v>3</v>
      </c>
      <c r="B7" s="16" t="s">
        <v>35</v>
      </c>
      <c r="C7" s="36"/>
      <c r="D7" s="37" t="s">
        <v>33</v>
      </c>
      <c r="E7" s="38">
        <v>10</v>
      </c>
      <c r="F7" s="39"/>
      <c r="G7" s="40">
        <f t="shared" si="0"/>
        <v>0</v>
      </c>
      <c r="H7" s="41"/>
      <c r="I7" s="40">
        <f t="shared" si="1"/>
        <v>0</v>
      </c>
      <c r="J7" s="40">
        <f t="shared" si="2"/>
        <v>0</v>
      </c>
    </row>
    <row r="8" spans="1:10" ht="36.6" customHeight="1" x14ac:dyDescent="0.2">
      <c r="A8" s="35">
        <v>4</v>
      </c>
      <c r="B8" s="42" t="s">
        <v>36</v>
      </c>
      <c r="C8" s="36"/>
      <c r="D8" s="37" t="s">
        <v>33</v>
      </c>
      <c r="E8" s="38">
        <v>4</v>
      </c>
      <c r="F8" s="39"/>
      <c r="G8" s="40">
        <f t="shared" si="0"/>
        <v>0</v>
      </c>
      <c r="H8" s="41"/>
      <c r="I8" s="40">
        <f t="shared" si="1"/>
        <v>0</v>
      </c>
      <c r="J8" s="40">
        <f t="shared" si="2"/>
        <v>0</v>
      </c>
    </row>
    <row r="9" spans="1:10" ht="25.15" customHeight="1" x14ac:dyDescent="0.2">
      <c r="A9" s="35">
        <v>5</v>
      </c>
      <c r="B9" s="16" t="s">
        <v>37</v>
      </c>
      <c r="C9" s="36"/>
      <c r="D9" s="37" t="s">
        <v>33</v>
      </c>
      <c r="E9" s="38">
        <v>6</v>
      </c>
      <c r="F9" s="39"/>
      <c r="G9" s="40">
        <f t="shared" si="0"/>
        <v>0</v>
      </c>
      <c r="H9" s="41"/>
      <c r="I9" s="40">
        <f t="shared" si="1"/>
        <v>0</v>
      </c>
      <c r="J9" s="40">
        <f t="shared" si="2"/>
        <v>0</v>
      </c>
    </row>
    <row r="10" spans="1:10" ht="99" customHeight="1" x14ac:dyDescent="0.2">
      <c r="A10" s="35">
        <v>6</v>
      </c>
      <c r="B10" s="16" t="s">
        <v>38</v>
      </c>
      <c r="C10" s="36"/>
      <c r="D10" s="37" t="s">
        <v>39</v>
      </c>
      <c r="E10" s="38">
        <v>7</v>
      </c>
      <c r="F10" s="39"/>
      <c r="G10" s="40">
        <f t="shared" si="0"/>
        <v>0</v>
      </c>
      <c r="H10" s="41"/>
      <c r="I10" s="40">
        <f t="shared" si="1"/>
        <v>0</v>
      </c>
      <c r="J10" s="40">
        <f t="shared" si="2"/>
        <v>0</v>
      </c>
    </row>
    <row r="11" spans="1:10" ht="90.2" customHeight="1" x14ac:dyDescent="0.2">
      <c r="A11" s="35">
        <v>7</v>
      </c>
      <c r="B11" s="16" t="s">
        <v>40</v>
      </c>
      <c r="C11" s="36"/>
      <c r="D11" s="37" t="s">
        <v>41</v>
      </c>
      <c r="E11" s="38">
        <v>25</v>
      </c>
      <c r="F11" s="39"/>
      <c r="G11" s="40">
        <f t="shared" si="0"/>
        <v>0</v>
      </c>
      <c r="H11" s="41"/>
      <c r="I11" s="40">
        <f t="shared" si="1"/>
        <v>0</v>
      </c>
      <c r="J11" s="40">
        <f t="shared" si="2"/>
        <v>0</v>
      </c>
    </row>
    <row r="12" spans="1:10" ht="37.35" customHeight="1" x14ac:dyDescent="0.2">
      <c r="A12" s="35">
        <v>8</v>
      </c>
      <c r="B12" s="43" t="s">
        <v>42</v>
      </c>
      <c r="C12" s="36"/>
      <c r="D12" s="11" t="s">
        <v>16</v>
      </c>
      <c r="E12" s="29">
        <v>30</v>
      </c>
      <c r="F12" s="13"/>
      <c r="G12" s="40">
        <f t="shared" si="0"/>
        <v>0</v>
      </c>
      <c r="H12" s="15"/>
      <c r="I12" s="40">
        <f t="shared" si="1"/>
        <v>0</v>
      </c>
      <c r="J12" s="40">
        <f t="shared" si="2"/>
        <v>0</v>
      </c>
    </row>
    <row r="13" spans="1:10" ht="51" customHeight="1" x14ac:dyDescent="0.2">
      <c r="A13" s="35">
        <v>9</v>
      </c>
      <c r="B13" s="49" t="s">
        <v>128</v>
      </c>
      <c r="C13" s="36"/>
      <c r="D13" s="11" t="s">
        <v>16</v>
      </c>
      <c r="E13" s="29">
        <v>20</v>
      </c>
      <c r="F13" s="13"/>
      <c r="G13" s="40">
        <f t="shared" si="0"/>
        <v>0</v>
      </c>
      <c r="H13" s="15"/>
      <c r="I13" s="40">
        <f t="shared" si="1"/>
        <v>0</v>
      </c>
      <c r="J13" s="40">
        <f t="shared" si="2"/>
        <v>0</v>
      </c>
    </row>
    <row r="14" spans="1:10" ht="59.1" customHeight="1" x14ac:dyDescent="0.2">
      <c r="A14" s="35">
        <v>10</v>
      </c>
      <c r="B14" s="42" t="s">
        <v>43</v>
      </c>
      <c r="C14" s="36"/>
      <c r="D14" s="44" t="s">
        <v>18</v>
      </c>
      <c r="E14" s="45">
        <v>200</v>
      </c>
      <c r="F14" s="39"/>
      <c r="G14" s="40">
        <f t="shared" si="0"/>
        <v>0</v>
      </c>
      <c r="H14" s="41"/>
      <c r="I14" s="40">
        <f t="shared" si="1"/>
        <v>0</v>
      </c>
      <c r="J14" s="40">
        <f t="shared" si="2"/>
        <v>0</v>
      </c>
    </row>
    <row r="15" spans="1:10" ht="27.75" customHeight="1" x14ac:dyDescent="0.2">
      <c r="A15" s="35">
        <v>11</v>
      </c>
      <c r="B15" s="42" t="s">
        <v>44</v>
      </c>
      <c r="C15" s="36"/>
      <c r="D15" s="37" t="s">
        <v>45</v>
      </c>
      <c r="E15" s="38">
        <v>2</v>
      </c>
      <c r="F15" s="39"/>
      <c r="G15" s="40">
        <f t="shared" si="0"/>
        <v>0</v>
      </c>
      <c r="H15" s="41"/>
      <c r="I15" s="40">
        <f t="shared" si="1"/>
        <v>0</v>
      </c>
      <c r="J15" s="40">
        <f t="shared" si="2"/>
        <v>0</v>
      </c>
    </row>
    <row r="16" spans="1:10" ht="28.5" customHeight="1" x14ac:dyDescent="0.2">
      <c r="A16" s="35">
        <v>12</v>
      </c>
      <c r="B16" s="42" t="s">
        <v>46</v>
      </c>
      <c r="C16" s="28"/>
      <c r="D16" s="46" t="s">
        <v>47</v>
      </c>
      <c r="E16" s="47">
        <v>20</v>
      </c>
      <c r="F16" s="13"/>
      <c r="G16" s="40">
        <f t="shared" si="0"/>
        <v>0</v>
      </c>
      <c r="H16" s="15"/>
      <c r="I16" s="40">
        <f t="shared" si="1"/>
        <v>0</v>
      </c>
      <c r="J16" s="40">
        <f t="shared" si="2"/>
        <v>0</v>
      </c>
    </row>
    <row r="17" spans="1:10" ht="27.75" customHeight="1" x14ac:dyDescent="0.2">
      <c r="A17" s="35">
        <v>13</v>
      </c>
      <c r="B17" s="42" t="s">
        <v>48</v>
      </c>
      <c r="C17" s="28"/>
      <c r="D17" s="46" t="s">
        <v>49</v>
      </c>
      <c r="E17" s="47">
        <v>10</v>
      </c>
      <c r="F17" s="13"/>
      <c r="G17" s="40">
        <f t="shared" si="0"/>
        <v>0</v>
      </c>
      <c r="H17" s="15"/>
      <c r="I17" s="40">
        <f t="shared" si="1"/>
        <v>0</v>
      </c>
      <c r="J17" s="40">
        <f t="shared" si="2"/>
        <v>0</v>
      </c>
    </row>
    <row r="18" spans="1:10" ht="24.4" customHeight="1" x14ac:dyDescent="0.2">
      <c r="A18" s="35">
        <v>14</v>
      </c>
      <c r="B18" s="42" t="s">
        <v>129</v>
      </c>
      <c r="C18" s="36"/>
      <c r="D18" s="48" t="s">
        <v>50</v>
      </c>
      <c r="E18" s="47">
        <v>450</v>
      </c>
      <c r="F18" s="13"/>
      <c r="G18" s="40">
        <f t="shared" si="0"/>
        <v>0</v>
      </c>
      <c r="H18" s="15"/>
      <c r="I18" s="40">
        <f t="shared" si="1"/>
        <v>0</v>
      </c>
      <c r="J18" s="40">
        <f t="shared" si="2"/>
        <v>0</v>
      </c>
    </row>
    <row r="19" spans="1:10" ht="23.65" customHeight="1" x14ac:dyDescent="0.2">
      <c r="A19" s="35">
        <v>15</v>
      </c>
      <c r="B19" s="16" t="s">
        <v>130</v>
      </c>
      <c r="C19" s="36"/>
      <c r="D19" s="48" t="s">
        <v>50</v>
      </c>
      <c r="E19" s="47">
        <v>100</v>
      </c>
      <c r="F19" s="13"/>
      <c r="G19" s="40">
        <f t="shared" si="0"/>
        <v>0</v>
      </c>
      <c r="H19" s="15"/>
      <c r="I19" s="40">
        <f t="shared" si="1"/>
        <v>0</v>
      </c>
      <c r="J19" s="40">
        <f t="shared" si="2"/>
        <v>0</v>
      </c>
    </row>
    <row r="20" spans="1:10" ht="23.65" customHeight="1" x14ac:dyDescent="0.2">
      <c r="A20" s="35">
        <v>16</v>
      </c>
      <c r="B20" s="16" t="s">
        <v>51</v>
      </c>
      <c r="C20" s="36"/>
      <c r="D20" s="11" t="s">
        <v>16</v>
      </c>
      <c r="E20" s="47">
        <v>50</v>
      </c>
      <c r="F20" s="13"/>
      <c r="G20" s="40">
        <f t="shared" si="0"/>
        <v>0</v>
      </c>
      <c r="H20" s="15"/>
      <c r="I20" s="40">
        <f t="shared" si="1"/>
        <v>0</v>
      </c>
      <c r="J20" s="40">
        <f t="shared" si="2"/>
        <v>0</v>
      </c>
    </row>
    <row r="21" spans="1:10" ht="25.15" customHeight="1" x14ac:dyDescent="0.2">
      <c r="A21" s="35">
        <v>17</v>
      </c>
      <c r="B21" s="16" t="s">
        <v>52</v>
      </c>
      <c r="C21" s="36"/>
      <c r="D21" s="48" t="s">
        <v>50</v>
      </c>
      <c r="E21" s="47">
        <v>100</v>
      </c>
      <c r="F21" s="13"/>
      <c r="G21" s="40">
        <f t="shared" si="0"/>
        <v>0</v>
      </c>
      <c r="H21" s="15"/>
      <c r="I21" s="40">
        <f t="shared" si="1"/>
        <v>0</v>
      </c>
      <c r="J21" s="40">
        <f t="shared" si="2"/>
        <v>0</v>
      </c>
    </row>
    <row r="22" spans="1:10" ht="120.75" customHeight="1" x14ac:dyDescent="0.2">
      <c r="A22" s="35">
        <v>18</v>
      </c>
      <c r="B22" s="16" t="s">
        <v>53</v>
      </c>
      <c r="C22" s="36"/>
      <c r="D22" s="11" t="s">
        <v>54</v>
      </c>
      <c r="E22" s="29">
        <v>1</v>
      </c>
      <c r="F22" s="13"/>
      <c r="G22" s="40">
        <f t="shared" si="0"/>
        <v>0</v>
      </c>
      <c r="H22" s="15"/>
      <c r="I22" s="40">
        <f t="shared" si="1"/>
        <v>0</v>
      </c>
      <c r="J22" s="40">
        <f t="shared" si="2"/>
        <v>0</v>
      </c>
    </row>
    <row r="23" spans="1:10" ht="59.1" customHeight="1" x14ac:dyDescent="0.2">
      <c r="A23" s="35">
        <v>19</v>
      </c>
      <c r="B23" s="49" t="s">
        <v>55</v>
      </c>
      <c r="C23" s="36"/>
      <c r="D23" s="11" t="s">
        <v>18</v>
      </c>
      <c r="E23" s="29">
        <v>2</v>
      </c>
      <c r="F23" s="13"/>
      <c r="G23" s="40">
        <f t="shared" si="0"/>
        <v>0</v>
      </c>
      <c r="H23" s="15"/>
      <c r="I23" s="40">
        <f t="shared" si="1"/>
        <v>0</v>
      </c>
      <c r="J23" s="40">
        <f t="shared" si="2"/>
        <v>0</v>
      </c>
    </row>
    <row r="24" spans="1:10" x14ac:dyDescent="0.2">
      <c r="A24" s="50"/>
      <c r="B24" s="51"/>
      <c r="C24" s="52"/>
      <c r="D24" s="53"/>
      <c r="E24" s="53"/>
      <c r="F24" s="39"/>
      <c r="G24" s="54"/>
      <c r="H24" s="55" t="s">
        <v>22</v>
      </c>
      <c r="I24" s="56">
        <f>SUM(I5:I23)</f>
        <v>0</v>
      </c>
      <c r="J24" s="56">
        <f>SUM(J5:J23)</f>
        <v>0</v>
      </c>
    </row>
    <row r="25" spans="1:10" x14ac:dyDescent="0.2">
      <c r="B25" s="24"/>
    </row>
    <row r="26" spans="1:10" x14ac:dyDescent="0.2">
      <c r="B26" s="24"/>
    </row>
    <row r="27" spans="1:10" x14ac:dyDescent="0.2">
      <c r="B27" s="24"/>
    </row>
    <row r="28" spans="1:10" x14ac:dyDescent="0.2">
      <c r="B28" s="19"/>
      <c r="D28" s="57"/>
    </row>
  </sheetData>
  <sheetProtection selectLockedCells="1" selectUnlockedCells="1"/>
  <mergeCells count="1">
    <mergeCell ref="G1:J2"/>
  </mergeCells>
  <dataValidations count="3">
    <dataValidation type="list" operator="equal" allowBlank="1" showErrorMessage="1" sqref="H5:H11 H14:H15">
      <formula1>stawkaVAT</formula1>
      <formula2>0</formula2>
    </dataValidation>
    <dataValidation type="list" operator="equal" allowBlank="1" showErrorMessage="1" sqref="H16:H17">
      <formula1>stawkaVAT</formula1>
      <formula2>0</formula2>
    </dataValidation>
    <dataValidation type="list" operator="equal" allowBlank="1" showErrorMessage="1" sqref="H12:H13 H18:H23">
      <formula1>stawkaVAT</formula1>
      <formula2>0</formula2>
    </dataValidation>
  </dataValidations>
  <pageMargins left="0.74791666666666667" right="0.74791666666666667" top="0.15763888888888888" bottom="7.8472222222222221E-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zoomScale="115" zoomScaleNormal="115" workbookViewId="0">
      <selection activeCell="H8" sqref="H8"/>
    </sheetView>
  </sheetViews>
  <sheetFormatPr defaultRowHeight="12.75" x14ac:dyDescent="0.2"/>
  <cols>
    <col min="1" max="1" width="2.7109375" customWidth="1"/>
    <col min="2" max="2" width="37.42578125" style="90" customWidth="1"/>
    <col min="3" max="3" width="13.85546875" customWidth="1"/>
    <col min="4" max="4" width="11.28515625" customWidth="1"/>
    <col min="6" max="6" width="13.5703125" customWidth="1"/>
    <col min="7" max="7" width="13.42578125" customWidth="1"/>
    <col min="9" max="9" width="12.5703125" customWidth="1"/>
    <col min="10" max="10" width="11" customWidth="1"/>
  </cols>
  <sheetData>
    <row r="1" spans="1:12" ht="7.5" customHeight="1" x14ac:dyDescent="0.2">
      <c r="G1" s="102" t="s">
        <v>56</v>
      </c>
      <c r="H1" s="102"/>
      <c r="I1" s="102"/>
      <c r="J1" s="102"/>
    </row>
    <row r="2" spans="1:12" ht="19.7" customHeight="1" x14ac:dyDescent="0.2">
      <c r="G2" s="102"/>
      <c r="H2" s="102"/>
      <c r="I2" s="102"/>
      <c r="J2" s="102"/>
    </row>
    <row r="3" spans="1:12" ht="14.25" customHeight="1" x14ac:dyDescent="0.2"/>
    <row r="4" spans="1:12" ht="14.85" customHeight="1" x14ac:dyDescent="0.2">
      <c r="A4" s="1"/>
      <c r="B4" s="91"/>
      <c r="C4" s="1"/>
      <c r="D4" s="1"/>
      <c r="E4" s="1"/>
      <c r="F4" s="1"/>
      <c r="G4" s="1"/>
      <c r="H4" s="1"/>
      <c r="I4" s="1"/>
      <c r="J4" s="1"/>
    </row>
    <row r="5" spans="1:12" ht="26.45" customHeight="1" x14ac:dyDescent="0.2">
      <c r="A5" s="2"/>
      <c r="B5" s="92" t="s">
        <v>57</v>
      </c>
      <c r="C5" s="3"/>
      <c r="D5" s="4"/>
      <c r="E5" s="4"/>
      <c r="F5" s="4"/>
      <c r="G5" s="4"/>
      <c r="H5" s="4"/>
      <c r="I5" s="4"/>
      <c r="J5" s="4"/>
    </row>
    <row r="6" spans="1:12" ht="48.75" customHeight="1" x14ac:dyDescent="0.2">
      <c r="A6" s="58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6" t="s">
        <v>9</v>
      </c>
      <c r="H6" s="25" t="s">
        <v>10</v>
      </c>
      <c r="I6" s="26" t="s">
        <v>11</v>
      </c>
      <c r="J6" s="26" t="s">
        <v>12</v>
      </c>
    </row>
    <row r="7" spans="1:12" ht="88.15" customHeight="1" x14ac:dyDescent="0.2">
      <c r="A7" s="8">
        <v>1</v>
      </c>
      <c r="B7" s="16" t="s">
        <v>131</v>
      </c>
      <c r="C7" s="10"/>
      <c r="D7" s="95" t="s">
        <v>18</v>
      </c>
      <c r="E7" s="96">
        <v>100</v>
      </c>
      <c r="F7" s="13"/>
      <c r="G7" s="14">
        <f>ROUND(F7*(1+H7),2)</f>
        <v>0</v>
      </c>
      <c r="H7" s="15"/>
      <c r="I7" s="14">
        <f>ROUND(F7*E7, 2)</f>
        <v>0</v>
      </c>
      <c r="J7" s="14">
        <f>ROUND(I7*(1+H7), 2)</f>
        <v>0</v>
      </c>
    </row>
    <row r="8" spans="1:12" ht="92.45" customHeight="1" x14ac:dyDescent="0.2">
      <c r="A8" s="8">
        <v>2</v>
      </c>
      <c r="B8" s="16" t="s">
        <v>126</v>
      </c>
      <c r="C8" s="61"/>
      <c r="D8" s="95" t="s">
        <v>18</v>
      </c>
      <c r="E8" s="96">
        <v>12</v>
      </c>
      <c r="F8" s="62"/>
      <c r="G8" s="14">
        <f t="shared" ref="G8:G16" si="0">ROUND(F8*(1+H8),2)</f>
        <v>0</v>
      </c>
      <c r="H8" s="15"/>
      <c r="I8" s="14">
        <f t="shared" ref="I8:I16" si="1">ROUND(F8*E8, 2)</f>
        <v>0</v>
      </c>
      <c r="J8" s="14">
        <f t="shared" ref="J8:J16" si="2">ROUND(I8*(1+H8), 2)</f>
        <v>0</v>
      </c>
    </row>
    <row r="9" spans="1:12" ht="57" customHeight="1" x14ac:dyDescent="0.2">
      <c r="A9" s="8">
        <v>3</v>
      </c>
      <c r="B9" s="16" t="s">
        <v>58</v>
      </c>
      <c r="C9" s="10"/>
      <c r="D9" s="95" t="s">
        <v>50</v>
      </c>
      <c r="E9" s="96">
        <v>20</v>
      </c>
      <c r="F9" s="13"/>
      <c r="G9" s="14">
        <f t="shared" si="0"/>
        <v>0</v>
      </c>
      <c r="H9" s="15"/>
      <c r="I9" s="14">
        <f t="shared" si="1"/>
        <v>0</v>
      </c>
      <c r="J9" s="14">
        <f t="shared" si="2"/>
        <v>0</v>
      </c>
    </row>
    <row r="10" spans="1:12" ht="63" customHeight="1" x14ac:dyDescent="0.2">
      <c r="A10" s="8">
        <v>4</v>
      </c>
      <c r="B10" s="16" t="s">
        <v>59</v>
      </c>
      <c r="C10" s="10"/>
      <c r="D10" s="95" t="s">
        <v>50</v>
      </c>
      <c r="E10" s="96">
        <v>25</v>
      </c>
      <c r="F10" s="13"/>
      <c r="G10" s="14">
        <f t="shared" si="0"/>
        <v>0</v>
      </c>
      <c r="H10" s="15"/>
      <c r="I10" s="14">
        <f t="shared" si="1"/>
        <v>0</v>
      </c>
      <c r="J10" s="14">
        <f t="shared" si="2"/>
        <v>0</v>
      </c>
    </row>
    <row r="11" spans="1:12" ht="60.6" customHeight="1" x14ac:dyDescent="0.2">
      <c r="A11" s="8">
        <v>5</v>
      </c>
      <c r="B11" s="16" t="s">
        <v>60</v>
      </c>
      <c r="C11" s="10"/>
      <c r="D11" s="95" t="s">
        <v>50</v>
      </c>
      <c r="E11" s="96">
        <v>25</v>
      </c>
      <c r="F11" s="13"/>
      <c r="G11" s="14">
        <f t="shared" si="0"/>
        <v>0</v>
      </c>
      <c r="H11" s="15"/>
      <c r="I11" s="14">
        <f t="shared" si="1"/>
        <v>0</v>
      </c>
      <c r="J11" s="14">
        <f t="shared" si="2"/>
        <v>0</v>
      </c>
      <c r="L11" s="63"/>
    </row>
    <row r="12" spans="1:12" ht="61.9" customHeight="1" x14ac:dyDescent="0.2">
      <c r="A12" s="8">
        <v>6</v>
      </c>
      <c r="B12" s="16" t="s">
        <v>61</v>
      </c>
      <c r="C12" s="10"/>
      <c r="D12" s="95" t="s">
        <v>50</v>
      </c>
      <c r="E12" s="96">
        <v>35</v>
      </c>
      <c r="F12" s="13"/>
      <c r="G12" s="14">
        <f t="shared" si="0"/>
        <v>0</v>
      </c>
      <c r="H12" s="15"/>
      <c r="I12" s="14">
        <f t="shared" si="1"/>
        <v>0</v>
      </c>
      <c r="J12" s="14">
        <f t="shared" si="2"/>
        <v>0</v>
      </c>
    </row>
    <row r="13" spans="1:12" ht="60" customHeight="1" x14ac:dyDescent="0.2">
      <c r="A13" s="8">
        <v>7</v>
      </c>
      <c r="B13" s="16" t="s">
        <v>62</v>
      </c>
      <c r="C13" s="10"/>
      <c r="D13" s="95" t="s">
        <v>50</v>
      </c>
      <c r="E13" s="96">
        <v>30</v>
      </c>
      <c r="F13" s="13"/>
      <c r="G13" s="14">
        <f t="shared" si="0"/>
        <v>0</v>
      </c>
      <c r="H13" s="15"/>
      <c r="I13" s="14">
        <f t="shared" si="1"/>
        <v>0</v>
      </c>
      <c r="J13" s="14">
        <f t="shared" si="2"/>
        <v>0</v>
      </c>
    </row>
    <row r="14" spans="1:12" ht="67.900000000000006" customHeight="1" x14ac:dyDescent="0.2">
      <c r="A14" s="8">
        <v>8</v>
      </c>
      <c r="B14" s="16" t="s">
        <v>63</v>
      </c>
      <c r="C14" s="10"/>
      <c r="D14" s="95" t="s">
        <v>50</v>
      </c>
      <c r="E14" s="96">
        <v>25</v>
      </c>
      <c r="F14" s="13"/>
      <c r="G14" s="14">
        <f t="shared" si="0"/>
        <v>0</v>
      </c>
      <c r="H14" s="15"/>
      <c r="I14" s="14">
        <f t="shared" si="1"/>
        <v>0</v>
      </c>
      <c r="J14" s="14">
        <f t="shared" si="2"/>
        <v>0</v>
      </c>
    </row>
    <row r="15" spans="1:12" ht="57" customHeight="1" x14ac:dyDescent="0.2">
      <c r="A15" s="8">
        <v>9</v>
      </c>
      <c r="B15" s="16" t="s">
        <v>64</v>
      </c>
      <c r="C15" s="10"/>
      <c r="D15" s="95" t="s">
        <v>50</v>
      </c>
      <c r="E15" s="96">
        <v>30</v>
      </c>
      <c r="F15" s="13"/>
      <c r="G15" s="14">
        <f t="shared" si="0"/>
        <v>0</v>
      </c>
      <c r="H15" s="15"/>
      <c r="I15" s="14">
        <f t="shared" si="1"/>
        <v>0</v>
      </c>
      <c r="J15" s="14">
        <f t="shared" si="2"/>
        <v>0</v>
      </c>
    </row>
    <row r="16" spans="1:12" ht="42.75" customHeight="1" x14ac:dyDescent="0.2">
      <c r="A16" s="8">
        <v>10</v>
      </c>
      <c r="B16" s="16" t="s">
        <v>65</v>
      </c>
      <c r="C16" s="10"/>
      <c r="D16" s="97" t="s">
        <v>16</v>
      </c>
      <c r="E16" s="98">
        <v>2</v>
      </c>
      <c r="F16" s="64"/>
      <c r="G16" s="14">
        <f t="shared" si="0"/>
        <v>0</v>
      </c>
      <c r="H16" s="15"/>
      <c r="I16" s="14">
        <f t="shared" si="1"/>
        <v>0</v>
      </c>
      <c r="J16" s="14">
        <f t="shared" si="2"/>
        <v>0</v>
      </c>
    </row>
    <row r="17" spans="1:10" x14ac:dyDescent="0.2">
      <c r="A17" s="18"/>
      <c r="B17" s="93"/>
      <c r="C17" s="65"/>
      <c r="D17" s="21"/>
      <c r="E17" s="21"/>
      <c r="F17" s="13"/>
      <c r="G17" s="14"/>
      <c r="H17" s="22" t="s">
        <v>22</v>
      </c>
      <c r="I17" s="23">
        <f>SUM(I7:I16)</f>
        <v>0</v>
      </c>
      <c r="J17" s="23">
        <f>SUM(J7:J16)</f>
        <v>0</v>
      </c>
    </row>
    <row r="18" spans="1:10" x14ac:dyDescent="0.2">
      <c r="B18" s="24"/>
    </row>
    <row r="19" spans="1:10" x14ac:dyDescent="0.2">
      <c r="B19" s="24"/>
    </row>
    <row r="20" spans="1:10" x14ac:dyDescent="0.2">
      <c r="B20" s="24"/>
      <c r="I20" s="66"/>
      <c r="J20" s="66"/>
    </row>
    <row r="21" spans="1:10" x14ac:dyDescent="0.2">
      <c r="B21" s="93"/>
    </row>
    <row r="32" spans="1:10" x14ac:dyDescent="0.2">
      <c r="F32" s="67"/>
    </row>
    <row r="33" spans="6:6" x14ac:dyDescent="0.2">
      <c r="F33" s="67"/>
    </row>
  </sheetData>
  <sheetProtection selectLockedCells="1" selectUnlockedCells="1"/>
  <mergeCells count="1">
    <mergeCell ref="G1:J2"/>
  </mergeCells>
  <dataValidations count="2">
    <dataValidation type="list" operator="equal" allowBlank="1" showErrorMessage="1" sqref="H7:H15">
      <formula1>stawkaVAT</formula1>
      <formula2>0</formula2>
    </dataValidation>
    <dataValidation type="list" operator="equal" allowBlank="1" showErrorMessage="1" sqref="H16">
      <formula1>"#NAZWA?"</formula1>
      <formula2>0</formula2>
    </dataValidation>
  </dataValidations>
  <pageMargins left="0.78749999999999998" right="0.31944444444444442" top="0.33194444444444443" bottom="0.31180555555555556" header="0.51180555555555551" footer="0.51180555555555551"/>
  <pageSetup paperSize="9" scale="80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view="pageBreakPreview" topLeftCell="A10" zoomScale="60" zoomScaleNormal="115" workbookViewId="0">
      <selection activeCell="J15" sqref="J15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99" t="s">
        <v>66</v>
      </c>
      <c r="H1" s="99"/>
      <c r="I1" s="99"/>
      <c r="J1" s="99"/>
    </row>
    <row r="2" spans="1:10" x14ac:dyDescent="0.2">
      <c r="G2" s="99"/>
      <c r="H2" s="99"/>
      <c r="I2" s="99"/>
      <c r="J2" s="99"/>
    </row>
    <row r="3" spans="1:10" ht="25.15" customHeight="1" x14ac:dyDescent="0.2"/>
    <row r="4" spans="1:10" ht="16.89999999999999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7.75" customHeight="1" x14ac:dyDescent="0.2">
      <c r="A5" s="2"/>
      <c r="B5" s="3" t="s">
        <v>67</v>
      </c>
      <c r="C5" s="3"/>
      <c r="D5" s="4"/>
      <c r="E5" s="4"/>
      <c r="F5" s="4"/>
      <c r="G5" s="4"/>
      <c r="H5" s="4"/>
      <c r="I5" s="4"/>
      <c r="J5" s="4"/>
    </row>
    <row r="6" spans="1:10" ht="43.35" customHeight="1" x14ac:dyDescent="0.2">
      <c r="A6" s="31" t="s">
        <v>3</v>
      </c>
      <c r="B6" s="32" t="s">
        <v>4</v>
      </c>
      <c r="C6" s="33" t="s">
        <v>32</v>
      </c>
      <c r="D6" s="33" t="s">
        <v>6</v>
      </c>
      <c r="E6" s="33" t="s">
        <v>7</v>
      </c>
      <c r="F6" s="33" t="s">
        <v>8</v>
      </c>
      <c r="G6" s="34" t="s">
        <v>9</v>
      </c>
      <c r="H6" s="33" t="s">
        <v>10</v>
      </c>
      <c r="I6" s="34" t="s">
        <v>11</v>
      </c>
      <c r="J6" s="34" t="s">
        <v>12</v>
      </c>
    </row>
    <row r="7" spans="1:10" ht="71.25" customHeight="1" x14ac:dyDescent="0.2">
      <c r="A7" s="35">
        <v>1</v>
      </c>
      <c r="B7" s="9" t="s">
        <v>68</v>
      </c>
      <c r="C7" s="36"/>
      <c r="D7" s="37" t="s">
        <v>69</v>
      </c>
      <c r="E7" s="38">
        <v>3</v>
      </c>
      <c r="F7" s="39"/>
      <c r="G7" s="40">
        <f>ROUND(F7*(1+H7), 2)</f>
        <v>0</v>
      </c>
      <c r="H7" s="41"/>
      <c r="I7" s="40">
        <f>ROUND(F7*E7, 2)</f>
        <v>0</v>
      </c>
      <c r="J7" s="40">
        <f>ROUND(I7*(1+H7), 2)</f>
        <v>0</v>
      </c>
    </row>
    <row r="8" spans="1:10" ht="142.5" customHeight="1" x14ac:dyDescent="0.2">
      <c r="A8" s="68">
        <v>2</v>
      </c>
      <c r="B8" s="9" t="s">
        <v>70</v>
      </c>
      <c r="C8" s="36"/>
      <c r="D8" s="37" t="s">
        <v>16</v>
      </c>
      <c r="E8" s="38">
        <v>3</v>
      </c>
      <c r="F8" s="39"/>
      <c r="G8" s="40">
        <f t="shared" ref="G8:G17" si="0">ROUND(F8*(1+H8), 2)</f>
        <v>0</v>
      </c>
      <c r="H8" s="41"/>
      <c r="I8" s="40">
        <f t="shared" ref="I8:I17" si="1">ROUND(F8*E8, 2)</f>
        <v>0</v>
      </c>
      <c r="J8" s="40">
        <f t="shared" ref="J8:J17" si="2">ROUND(I8*(1+H8), 2)</f>
        <v>0</v>
      </c>
    </row>
    <row r="9" spans="1:10" ht="111.2" customHeight="1" x14ac:dyDescent="0.2">
      <c r="A9" s="35">
        <v>3</v>
      </c>
      <c r="B9" s="16" t="s">
        <v>71</v>
      </c>
      <c r="C9" s="36"/>
      <c r="D9" s="37" t="s">
        <v>72</v>
      </c>
      <c r="E9" s="38">
        <v>12</v>
      </c>
      <c r="F9" s="39"/>
      <c r="G9" s="40">
        <f t="shared" si="0"/>
        <v>0</v>
      </c>
      <c r="H9" s="41"/>
      <c r="I9" s="40">
        <f t="shared" si="1"/>
        <v>0</v>
      </c>
      <c r="J9" s="40">
        <f t="shared" si="2"/>
        <v>0</v>
      </c>
    </row>
    <row r="10" spans="1:10" ht="166.9" customHeight="1" x14ac:dyDescent="0.2">
      <c r="A10" s="35">
        <v>4</v>
      </c>
      <c r="B10" s="16" t="s">
        <v>73</v>
      </c>
      <c r="C10" s="36"/>
      <c r="D10" s="37" t="s">
        <v>16</v>
      </c>
      <c r="E10" s="38">
        <v>10</v>
      </c>
      <c r="F10" s="39"/>
      <c r="G10" s="40">
        <f t="shared" si="0"/>
        <v>0</v>
      </c>
      <c r="H10" s="41"/>
      <c r="I10" s="40">
        <f t="shared" si="1"/>
        <v>0</v>
      </c>
      <c r="J10" s="40">
        <f t="shared" si="2"/>
        <v>0</v>
      </c>
    </row>
    <row r="11" spans="1:10" ht="69.95" customHeight="1" x14ac:dyDescent="0.2">
      <c r="A11" s="35">
        <v>5</v>
      </c>
      <c r="B11" s="69" t="s">
        <v>74</v>
      </c>
      <c r="C11" s="36"/>
      <c r="D11" s="37" t="s">
        <v>16</v>
      </c>
      <c r="E11" s="38">
        <v>1</v>
      </c>
      <c r="F11" s="39"/>
      <c r="G11" s="40">
        <f t="shared" si="0"/>
        <v>0</v>
      </c>
      <c r="H11" s="41"/>
      <c r="I11" s="40">
        <f t="shared" si="1"/>
        <v>0</v>
      </c>
      <c r="J11" s="40">
        <f t="shared" si="2"/>
        <v>0</v>
      </c>
    </row>
    <row r="12" spans="1:10" ht="69.2" customHeight="1" x14ac:dyDescent="0.2">
      <c r="A12" s="35">
        <v>6</v>
      </c>
      <c r="B12" s="16" t="s">
        <v>75</v>
      </c>
      <c r="C12" s="36"/>
      <c r="D12" s="37" t="s">
        <v>76</v>
      </c>
      <c r="E12" s="38">
        <v>1</v>
      </c>
      <c r="F12" s="39"/>
      <c r="G12" s="40">
        <f t="shared" si="0"/>
        <v>0</v>
      </c>
      <c r="H12" s="41"/>
      <c r="I12" s="40">
        <f t="shared" si="1"/>
        <v>0</v>
      </c>
      <c r="J12" s="40">
        <f t="shared" si="2"/>
        <v>0</v>
      </c>
    </row>
    <row r="13" spans="1:10" ht="81.400000000000006" customHeight="1" x14ac:dyDescent="0.2">
      <c r="A13" s="35">
        <v>7</v>
      </c>
      <c r="B13" s="16" t="s">
        <v>77</v>
      </c>
      <c r="C13" s="36"/>
      <c r="D13" s="37" t="s">
        <v>78</v>
      </c>
      <c r="E13" s="38">
        <v>1</v>
      </c>
      <c r="F13" s="39"/>
      <c r="G13" s="40">
        <f t="shared" si="0"/>
        <v>0</v>
      </c>
      <c r="H13" s="41"/>
      <c r="I13" s="40">
        <f t="shared" si="1"/>
        <v>0</v>
      </c>
      <c r="J13" s="40">
        <f t="shared" si="2"/>
        <v>0</v>
      </c>
    </row>
    <row r="14" spans="1:10" ht="79.349999999999994" customHeight="1" x14ac:dyDescent="0.2">
      <c r="A14" s="35">
        <v>8</v>
      </c>
      <c r="B14" s="16" t="s">
        <v>79</v>
      </c>
      <c r="C14" s="36"/>
      <c r="D14" s="37" t="s">
        <v>78</v>
      </c>
      <c r="E14" s="45">
        <v>1</v>
      </c>
      <c r="F14" s="39"/>
      <c r="G14" s="40">
        <f t="shared" si="0"/>
        <v>0</v>
      </c>
      <c r="H14" s="41"/>
      <c r="I14" s="40">
        <f t="shared" si="1"/>
        <v>0</v>
      </c>
      <c r="J14" s="40">
        <f t="shared" si="2"/>
        <v>0</v>
      </c>
    </row>
    <row r="15" spans="1:10" ht="84.2" customHeight="1" x14ac:dyDescent="0.2">
      <c r="A15" s="35">
        <v>9</v>
      </c>
      <c r="B15" s="16" t="s">
        <v>80</v>
      </c>
      <c r="C15" s="36"/>
      <c r="D15" s="37" t="s">
        <v>78</v>
      </c>
      <c r="E15" s="38">
        <v>1</v>
      </c>
      <c r="F15" s="39"/>
      <c r="G15" s="40">
        <f t="shared" si="0"/>
        <v>0</v>
      </c>
      <c r="H15" s="41"/>
      <c r="I15" s="40">
        <f t="shared" si="1"/>
        <v>0</v>
      </c>
      <c r="J15" s="40">
        <f t="shared" si="2"/>
        <v>0</v>
      </c>
    </row>
    <row r="16" spans="1:10" ht="38.65" customHeight="1" x14ac:dyDescent="0.2">
      <c r="A16" s="35">
        <v>10</v>
      </c>
      <c r="B16" s="16" t="s">
        <v>81</v>
      </c>
      <c r="C16" s="28"/>
      <c r="D16" s="46" t="s">
        <v>16</v>
      </c>
      <c r="E16" s="47">
        <v>1</v>
      </c>
      <c r="F16" s="13"/>
      <c r="G16" s="40">
        <f t="shared" si="0"/>
        <v>0</v>
      </c>
      <c r="H16" s="41"/>
      <c r="I16" s="40">
        <f t="shared" si="1"/>
        <v>0</v>
      </c>
      <c r="J16" s="40">
        <f t="shared" si="2"/>
        <v>0</v>
      </c>
    </row>
    <row r="17" spans="1:10" ht="46.9" customHeight="1" x14ac:dyDescent="0.2">
      <c r="A17" s="35">
        <v>11</v>
      </c>
      <c r="B17" s="16" t="s">
        <v>82</v>
      </c>
      <c r="C17" s="28"/>
      <c r="D17" s="37" t="s">
        <v>83</v>
      </c>
      <c r="E17" s="38">
        <v>3</v>
      </c>
      <c r="F17" s="39"/>
      <c r="G17" s="40">
        <f t="shared" si="0"/>
        <v>0</v>
      </c>
      <c r="H17" s="41"/>
      <c r="I17" s="40">
        <f t="shared" si="1"/>
        <v>0</v>
      </c>
      <c r="J17" s="40">
        <f t="shared" si="2"/>
        <v>0</v>
      </c>
    </row>
    <row r="18" spans="1:10" x14ac:dyDescent="0.2">
      <c r="A18" s="50"/>
      <c r="B18" s="51"/>
      <c r="C18" s="52"/>
      <c r="D18" s="53"/>
      <c r="E18" s="53"/>
      <c r="F18" s="39"/>
      <c r="G18" s="54"/>
      <c r="H18" s="55" t="s">
        <v>22</v>
      </c>
      <c r="I18" s="56">
        <f>SUM(I7:I17)</f>
        <v>0</v>
      </c>
      <c r="J18" s="56">
        <f>SUM(J7:J17)</f>
        <v>0</v>
      </c>
    </row>
    <row r="19" spans="1:10" x14ac:dyDescent="0.2">
      <c r="B19" s="24"/>
    </row>
    <row r="20" spans="1:10" x14ac:dyDescent="0.2">
      <c r="B20" s="103"/>
    </row>
    <row r="21" spans="1:10" x14ac:dyDescent="0.2">
      <c r="B21" s="103"/>
    </row>
    <row r="22" spans="1:10" x14ac:dyDescent="0.2">
      <c r="B22" s="19"/>
      <c r="D22" s="57"/>
    </row>
    <row r="25" spans="1:10" x14ac:dyDescent="0.2">
      <c r="H25" s="70"/>
      <c r="I25" s="70"/>
    </row>
    <row r="26" spans="1:10" x14ac:dyDescent="0.2">
      <c r="H26" s="70"/>
      <c r="I26" s="70"/>
    </row>
  </sheetData>
  <sheetProtection selectLockedCells="1" selectUnlockedCells="1"/>
  <mergeCells count="2">
    <mergeCell ref="G1:J2"/>
    <mergeCell ref="B20:B21"/>
  </mergeCells>
  <dataValidations count="1">
    <dataValidation type="list" operator="equal" allowBlank="1" showErrorMessage="1" sqref="H7:H17">
      <formula1>stawkaVAT</formula1>
      <formula2>0</formula2>
    </dataValidation>
  </dataValidations>
  <pageMargins left="0.78749999999999998" right="0.78749999999999998" top="0.30138888888888887" bottom="0.29166666666666669" header="0.51180555555555551" footer="0.51180555555555551"/>
  <pageSetup paperSize="9" scale="87" firstPageNumber="0" orientation="landscape" horizontalDpi="300" verticalDpi="300" r:id="rId1"/>
  <headerFooter alignWithMargins="0"/>
  <rowBreaks count="2" manualBreakCount="2">
    <brk id="9" max="9" man="1"/>
    <brk id="1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view="pageLayout" zoomScaleNormal="115" workbookViewId="0">
      <selection activeCell="J38" sqref="J38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99" t="s">
        <v>84</v>
      </c>
      <c r="H1" s="99"/>
      <c r="I1" s="99"/>
      <c r="J1" s="99"/>
    </row>
    <row r="2" spans="1:10" x14ac:dyDescent="0.2">
      <c r="G2" s="99"/>
      <c r="H2" s="99"/>
      <c r="I2" s="99"/>
      <c r="J2" s="99"/>
    </row>
    <row r="4" spans="1:10" ht="27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x14ac:dyDescent="0.2">
      <c r="A5" s="2"/>
      <c r="B5" s="3" t="s">
        <v>85</v>
      </c>
      <c r="C5" s="3"/>
      <c r="D5" s="4"/>
      <c r="E5" s="4"/>
      <c r="F5" s="4"/>
      <c r="G5" s="4"/>
      <c r="H5" s="4"/>
      <c r="I5" s="4"/>
      <c r="J5" s="4"/>
    </row>
    <row r="6" spans="1:10" ht="51.75" customHeight="1" x14ac:dyDescent="0.2">
      <c r="A6" s="58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6" t="s">
        <v>9</v>
      </c>
      <c r="H6" s="25" t="s">
        <v>10</v>
      </c>
      <c r="I6" s="26" t="s">
        <v>11</v>
      </c>
      <c r="J6" s="26" t="s">
        <v>12</v>
      </c>
    </row>
    <row r="7" spans="1:10" ht="32.65" customHeight="1" x14ac:dyDescent="0.2">
      <c r="A7" s="8">
        <v>1</v>
      </c>
      <c r="B7" s="42" t="s">
        <v>86</v>
      </c>
      <c r="C7" s="71"/>
      <c r="D7" s="37" t="s">
        <v>50</v>
      </c>
      <c r="E7" s="38">
        <v>20</v>
      </c>
      <c r="F7" s="39"/>
      <c r="G7" s="54">
        <f>ROUND(F7*(1+H7), 2)</f>
        <v>0</v>
      </c>
      <c r="H7" s="41"/>
      <c r="I7" s="54">
        <f>ROUND(F7*E7, 2)</f>
        <v>0</v>
      </c>
      <c r="J7" s="54">
        <f>ROUND(I7*(1+H7), 2)</f>
        <v>0</v>
      </c>
    </row>
    <row r="8" spans="1:10" ht="24" x14ac:dyDescent="0.2">
      <c r="A8" s="72">
        <v>2</v>
      </c>
      <c r="B8" s="73" t="s">
        <v>87</v>
      </c>
      <c r="C8" s="74"/>
      <c r="D8" s="75" t="s">
        <v>50</v>
      </c>
      <c r="E8" s="76">
        <v>25</v>
      </c>
      <c r="F8" s="77"/>
      <c r="G8" s="54">
        <f t="shared" ref="G8:G40" si="0">ROUND(F8*(1+H8), 2)</f>
        <v>0</v>
      </c>
      <c r="H8" s="41"/>
      <c r="I8" s="54">
        <f t="shared" ref="I8:I40" si="1">ROUND(F8*E8, 2)</f>
        <v>0</v>
      </c>
      <c r="J8" s="54">
        <f t="shared" ref="J8:J40" si="2">ROUND(I8*(1+H8), 2)</f>
        <v>0</v>
      </c>
    </row>
    <row r="9" spans="1:10" ht="24" x14ac:dyDescent="0.2">
      <c r="A9" s="8">
        <f>SUM(A8+1)</f>
        <v>3</v>
      </c>
      <c r="B9" s="42" t="s">
        <v>88</v>
      </c>
      <c r="C9" s="71"/>
      <c r="D9" s="37" t="s">
        <v>50</v>
      </c>
      <c r="E9" s="38">
        <v>50</v>
      </c>
      <c r="F9" s="39"/>
      <c r="G9" s="54">
        <f t="shared" si="0"/>
        <v>0</v>
      </c>
      <c r="H9" s="41"/>
      <c r="I9" s="54">
        <f t="shared" si="1"/>
        <v>0</v>
      </c>
      <c r="J9" s="54">
        <f t="shared" si="2"/>
        <v>0</v>
      </c>
    </row>
    <row r="10" spans="1:10" ht="24" x14ac:dyDescent="0.2">
      <c r="A10" s="8">
        <v>4</v>
      </c>
      <c r="B10" s="42" t="s">
        <v>89</v>
      </c>
      <c r="C10" s="71"/>
      <c r="D10" s="37" t="s">
        <v>50</v>
      </c>
      <c r="E10" s="38">
        <v>20</v>
      </c>
      <c r="F10" s="39"/>
      <c r="G10" s="54">
        <f t="shared" si="0"/>
        <v>0</v>
      </c>
      <c r="H10" s="41"/>
      <c r="I10" s="54">
        <f t="shared" si="1"/>
        <v>0</v>
      </c>
      <c r="J10" s="54">
        <f t="shared" si="2"/>
        <v>0</v>
      </c>
    </row>
    <row r="11" spans="1:10" ht="24" x14ac:dyDescent="0.2">
      <c r="A11" s="8">
        <v>5</v>
      </c>
      <c r="B11" s="42" t="s">
        <v>90</v>
      </c>
      <c r="C11" s="71"/>
      <c r="D11" s="37" t="s">
        <v>50</v>
      </c>
      <c r="E11" s="38">
        <v>10</v>
      </c>
      <c r="F11" s="39"/>
      <c r="G11" s="54">
        <f t="shared" si="0"/>
        <v>0</v>
      </c>
      <c r="H11" s="41"/>
      <c r="I11" s="54">
        <f t="shared" si="1"/>
        <v>0</v>
      </c>
      <c r="J11" s="54">
        <f t="shared" si="2"/>
        <v>0</v>
      </c>
    </row>
    <row r="12" spans="1:10" ht="24" x14ac:dyDescent="0.2">
      <c r="A12" s="8">
        <v>6</v>
      </c>
      <c r="B12" s="42" t="s">
        <v>91</v>
      </c>
      <c r="C12" s="71"/>
      <c r="D12" s="37" t="s">
        <v>50</v>
      </c>
      <c r="E12" s="38">
        <v>4</v>
      </c>
      <c r="F12" s="39"/>
      <c r="G12" s="54">
        <f t="shared" si="0"/>
        <v>0</v>
      </c>
      <c r="H12" s="41"/>
      <c r="I12" s="54">
        <f t="shared" si="1"/>
        <v>0</v>
      </c>
      <c r="J12" s="54">
        <f t="shared" si="2"/>
        <v>0</v>
      </c>
    </row>
    <row r="13" spans="1:10" ht="24" x14ac:dyDescent="0.2">
      <c r="A13" s="8">
        <v>7</v>
      </c>
      <c r="B13" s="42" t="s">
        <v>92</v>
      </c>
      <c r="C13" s="71"/>
      <c r="D13" s="37" t="s">
        <v>50</v>
      </c>
      <c r="E13" s="38">
        <v>8</v>
      </c>
      <c r="F13" s="39"/>
      <c r="G13" s="54">
        <f t="shared" si="0"/>
        <v>0</v>
      </c>
      <c r="H13" s="41"/>
      <c r="I13" s="54">
        <f t="shared" si="1"/>
        <v>0</v>
      </c>
      <c r="J13" s="54">
        <f t="shared" si="2"/>
        <v>0</v>
      </c>
    </row>
    <row r="14" spans="1:10" ht="24" x14ac:dyDescent="0.2">
      <c r="A14" s="8">
        <v>8</v>
      </c>
      <c r="B14" s="42" t="s">
        <v>93</v>
      </c>
      <c r="C14" s="71"/>
      <c r="D14" s="37" t="s">
        <v>50</v>
      </c>
      <c r="E14" s="38">
        <v>3</v>
      </c>
      <c r="F14" s="39"/>
      <c r="G14" s="54">
        <f t="shared" si="0"/>
        <v>0</v>
      </c>
      <c r="H14" s="41"/>
      <c r="I14" s="54">
        <f t="shared" si="1"/>
        <v>0</v>
      </c>
      <c r="J14" s="54">
        <f t="shared" si="2"/>
        <v>0</v>
      </c>
    </row>
    <row r="15" spans="1:10" ht="24" x14ac:dyDescent="0.2">
      <c r="A15" s="8">
        <v>9</v>
      </c>
      <c r="B15" s="42" t="s">
        <v>94</v>
      </c>
      <c r="C15" s="71"/>
      <c r="D15" s="37" t="s">
        <v>50</v>
      </c>
      <c r="E15" s="38">
        <v>5</v>
      </c>
      <c r="F15" s="39"/>
      <c r="G15" s="54">
        <f t="shared" si="0"/>
        <v>0</v>
      </c>
      <c r="H15" s="41"/>
      <c r="I15" s="54">
        <f t="shared" si="1"/>
        <v>0</v>
      </c>
      <c r="J15" s="54">
        <f t="shared" si="2"/>
        <v>0</v>
      </c>
    </row>
    <row r="16" spans="1:10" ht="24" x14ac:dyDescent="0.2">
      <c r="A16" s="8">
        <v>10</v>
      </c>
      <c r="B16" s="42" t="s">
        <v>95</v>
      </c>
      <c r="C16" s="71"/>
      <c r="D16" s="37" t="s">
        <v>50</v>
      </c>
      <c r="E16" s="38">
        <v>15</v>
      </c>
      <c r="F16" s="39"/>
      <c r="G16" s="54">
        <f t="shared" si="0"/>
        <v>0</v>
      </c>
      <c r="H16" s="41"/>
      <c r="I16" s="54">
        <f t="shared" si="1"/>
        <v>0</v>
      </c>
      <c r="J16" s="54">
        <f t="shared" si="2"/>
        <v>0</v>
      </c>
    </row>
    <row r="17" spans="1:10" ht="24" x14ac:dyDescent="0.2">
      <c r="A17" s="8">
        <v>11</v>
      </c>
      <c r="B17" s="42" t="s">
        <v>96</v>
      </c>
      <c r="C17" s="71"/>
      <c r="D17" s="37" t="s">
        <v>50</v>
      </c>
      <c r="E17" s="38">
        <v>6</v>
      </c>
      <c r="F17" s="39"/>
      <c r="G17" s="54">
        <f t="shared" si="0"/>
        <v>0</v>
      </c>
      <c r="H17" s="41"/>
      <c r="I17" s="54">
        <f t="shared" si="1"/>
        <v>0</v>
      </c>
      <c r="J17" s="54">
        <f t="shared" si="2"/>
        <v>0</v>
      </c>
    </row>
    <row r="18" spans="1:10" ht="24" x14ac:dyDescent="0.2">
      <c r="A18" s="8">
        <v>12</v>
      </c>
      <c r="B18" s="42" t="s">
        <v>97</v>
      </c>
      <c r="C18" s="71"/>
      <c r="D18" s="37" t="s">
        <v>50</v>
      </c>
      <c r="E18" s="38">
        <v>4</v>
      </c>
      <c r="F18" s="39"/>
      <c r="G18" s="54">
        <f t="shared" si="0"/>
        <v>0</v>
      </c>
      <c r="H18" s="41"/>
      <c r="I18" s="54">
        <f t="shared" si="1"/>
        <v>0</v>
      </c>
      <c r="J18" s="54">
        <f t="shared" si="2"/>
        <v>0</v>
      </c>
    </row>
    <row r="19" spans="1:10" ht="24" x14ac:dyDescent="0.2">
      <c r="A19" s="8">
        <v>13</v>
      </c>
      <c r="B19" s="42" t="s">
        <v>98</v>
      </c>
      <c r="C19" s="71"/>
      <c r="D19" s="37" t="s">
        <v>50</v>
      </c>
      <c r="E19" s="38">
        <v>3</v>
      </c>
      <c r="F19" s="39"/>
      <c r="G19" s="54">
        <f t="shared" si="0"/>
        <v>0</v>
      </c>
      <c r="H19" s="41"/>
      <c r="I19" s="54">
        <f t="shared" si="1"/>
        <v>0</v>
      </c>
      <c r="J19" s="54">
        <f t="shared" si="2"/>
        <v>0</v>
      </c>
    </row>
    <row r="20" spans="1:10" ht="24" x14ac:dyDescent="0.2">
      <c r="A20" s="8">
        <v>14</v>
      </c>
      <c r="B20" s="42" t="s">
        <v>99</v>
      </c>
      <c r="C20" s="71"/>
      <c r="D20" s="37" t="s">
        <v>50</v>
      </c>
      <c r="E20" s="38">
        <v>3</v>
      </c>
      <c r="F20" s="39"/>
      <c r="G20" s="54">
        <f t="shared" si="0"/>
        <v>0</v>
      </c>
      <c r="H20" s="41"/>
      <c r="I20" s="54">
        <f t="shared" si="1"/>
        <v>0</v>
      </c>
      <c r="J20" s="54">
        <f t="shared" si="2"/>
        <v>0</v>
      </c>
    </row>
    <row r="21" spans="1:10" ht="24" x14ac:dyDescent="0.2">
      <c r="A21" s="8">
        <v>15</v>
      </c>
      <c r="B21" s="42" t="s">
        <v>100</v>
      </c>
      <c r="C21" s="71"/>
      <c r="D21" s="37" t="s">
        <v>50</v>
      </c>
      <c r="E21" s="38">
        <v>3</v>
      </c>
      <c r="F21" s="39"/>
      <c r="G21" s="54">
        <f t="shared" si="0"/>
        <v>0</v>
      </c>
      <c r="H21" s="41"/>
      <c r="I21" s="54">
        <f t="shared" si="1"/>
        <v>0</v>
      </c>
      <c r="J21" s="54">
        <f t="shared" si="2"/>
        <v>0</v>
      </c>
    </row>
    <row r="22" spans="1:10" ht="27.75" customHeight="1" x14ac:dyDescent="0.2">
      <c r="A22" s="8">
        <v>16</v>
      </c>
      <c r="B22" s="42" t="s">
        <v>101</v>
      </c>
      <c r="C22" s="71"/>
      <c r="D22" s="37" t="s">
        <v>39</v>
      </c>
      <c r="E22" s="38">
        <v>10</v>
      </c>
      <c r="F22" s="39"/>
      <c r="G22" s="54">
        <f t="shared" si="0"/>
        <v>0</v>
      </c>
      <c r="H22" s="41"/>
      <c r="I22" s="54">
        <f t="shared" si="1"/>
        <v>0</v>
      </c>
      <c r="J22" s="54">
        <f t="shared" si="2"/>
        <v>0</v>
      </c>
    </row>
    <row r="23" spans="1:10" ht="24" x14ac:dyDescent="0.2">
      <c r="A23" s="8">
        <v>17</v>
      </c>
      <c r="B23" s="42" t="s">
        <v>102</v>
      </c>
      <c r="C23" s="71"/>
      <c r="D23" s="37" t="s">
        <v>39</v>
      </c>
      <c r="E23" s="38">
        <v>5</v>
      </c>
      <c r="F23" s="39"/>
      <c r="G23" s="54">
        <f t="shared" si="0"/>
        <v>0</v>
      </c>
      <c r="H23" s="41"/>
      <c r="I23" s="54">
        <f t="shared" si="1"/>
        <v>0</v>
      </c>
      <c r="J23" s="54">
        <f t="shared" si="2"/>
        <v>0</v>
      </c>
    </row>
    <row r="24" spans="1:10" ht="16.899999999999999" customHeight="1" x14ac:dyDescent="0.2">
      <c r="A24" s="8">
        <v>18</v>
      </c>
      <c r="B24" s="42" t="s">
        <v>103</v>
      </c>
      <c r="C24" s="71"/>
      <c r="D24" s="37" t="s">
        <v>39</v>
      </c>
      <c r="E24" s="38">
        <v>10</v>
      </c>
      <c r="F24" s="39"/>
      <c r="G24" s="54">
        <f t="shared" si="0"/>
        <v>0</v>
      </c>
      <c r="H24" s="41"/>
      <c r="I24" s="54">
        <f t="shared" si="1"/>
        <v>0</v>
      </c>
      <c r="J24" s="54">
        <f t="shared" si="2"/>
        <v>0</v>
      </c>
    </row>
    <row r="25" spans="1:10" ht="14.85" customHeight="1" x14ac:dyDescent="0.2">
      <c r="A25" s="8">
        <v>19</v>
      </c>
      <c r="B25" s="42" t="s">
        <v>104</v>
      </c>
      <c r="C25" s="71"/>
      <c r="D25" s="37" t="s">
        <v>39</v>
      </c>
      <c r="E25" s="38">
        <v>40</v>
      </c>
      <c r="F25" s="77"/>
      <c r="G25" s="54">
        <f t="shared" si="0"/>
        <v>0</v>
      </c>
      <c r="H25" s="41"/>
      <c r="I25" s="54">
        <f t="shared" si="1"/>
        <v>0</v>
      </c>
      <c r="J25" s="54">
        <f t="shared" si="2"/>
        <v>0</v>
      </c>
    </row>
    <row r="26" spans="1:10" ht="24" x14ac:dyDescent="0.2">
      <c r="A26" s="8">
        <v>20</v>
      </c>
      <c r="B26" s="42" t="s">
        <v>105</v>
      </c>
      <c r="C26" s="71"/>
      <c r="D26" s="37" t="s">
        <v>39</v>
      </c>
      <c r="E26" s="38">
        <v>10</v>
      </c>
      <c r="F26" s="77"/>
      <c r="G26" s="54">
        <f t="shared" si="0"/>
        <v>0</v>
      </c>
      <c r="H26" s="41"/>
      <c r="I26" s="54">
        <f t="shared" si="1"/>
        <v>0</v>
      </c>
      <c r="J26" s="54">
        <f t="shared" si="2"/>
        <v>0</v>
      </c>
    </row>
    <row r="27" spans="1:10" ht="24" x14ac:dyDescent="0.2">
      <c r="A27" s="8">
        <v>21</v>
      </c>
      <c r="B27" s="42" t="s">
        <v>106</v>
      </c>
      <c r="C27" s="71"/>
      <c r="D27" s="37" t="s">
        <v>39</v>
      </c>
      <c r="E27" s="38">
        <v>30</v>
      </c>
      <c r="F27" s="77"/>
      <c r="G27" s="54">
        <f t="shared" si="0"/>
        <v>0</v>
      </c>
      <c r="H27" s="41"/>
      <c r="I27" s="54">
        <f t="shared" si="1"/>
        <v>0</v>
      </c>
      <c r="J27" s="54">
        <f t="shared" si="2"/>
        <v>0</v>
      </c>
    </row>
    <row r="28" spans="1:10" ht="24" x14ac:dyDescent="0.2">
      <c r="A28" s="8">
        <v>22</v>
      </c>
      <c r="B28" s="42" t="s">
        <v>107</v>
      </c>
      <c r="C28" s="71"/>
      <c r="D28" s="37" t="s">
        <v>39</v>
      </c>
      <c r="E28" s="38">
        <v>20</v>
      </c>
      <c r="F28" s="39"/>
      <c r="G28" s="54">
        <f t="shared" si="0"/>
        <v>0</v>
      </c>
      <c r="H28" s="41"/>
      <c r="I28" s="54">
        <f t="shared" si="1"/>
        <v>0</v>
      </c>
      <c r="J28" s="54">
        <f t="shared" si="2"/>
        <v>0</v>
      </c>
    </row>
    <row r="29" spans="1:10" ht="24" x14ac:dyDescent="0.2">
      <c r="A29" s="8">
        <v>23</v>
      </c>
      <c r="B29" s="42" t="s">
        <v>108</v>
      </c>
      <c r="C29" s="71"/>
      <c r="D29" s="37" t="s">
        <v>39</v>
      </c>
      <c r="E29" s="38">
        <v>5</v>
      </c>
      <c r="F29" s="39"/>
      <c r="G29" s="54">
        <f t="shared" si="0"/>
        <v>0</v>
      </c>
      <c r="H29" s="41"/>
      <c r="I29" s="54">
        <f t="shared" si="1"/>
        <v>0</v>
      </c>
      <c r="J29" s="54">
        <f t="shared" si="2"/>
        <v>0</v>
      </c>
    </row>
    <row r="30" spans="1:10" ht="24" x14ac:dyDescent="0.2">
      <c r="A30" s="8">
        <v>24</v>
      </c>
      <c r="B30" s="42" t="s">
        <v>109</v>
      </c>
      <c r="C30" s="71"/>
      <c r="D30" s="37" t="s">
        <v>39</v>
      </c>
      <c r="E30" s="38">
        <v>10</v>
      </c>
      <c r="F30" s="39"/>
      <c r="G30" s="54">
        <f t="shared" si="0"/>
        <v>0</v>
      </c>
      <c r="H30" s="41"/>
      <c r="I30" s="54">
        <f t="shared" si="1"/>
        <v>0</v>
      </c>
      <c r="J30" s="54">
        <f t="shared" si="2"/>
        <v>0</v>
      </c>
    </row>
    <row r="31" spans="1:10" ht="24" x14ac:dyDescent="0.2">
      <c r="A31" s="8">
        <v>25</v>
      </c>
      <c r="B31" s="42" t="s">
        <v>110</v>
      </c>
      <c r="C31" s="71"/>
      <c r="D31" s="37" t="s">
        <v>33</v>
      </c>
      <c r="E31" s="38">
        <v>5</v>
      </c>
      <c r="F31" s="39"/>
      <c r="G31" s="54">
        <f t="shared" si="0"/>
        <v>0</v>
      </c>
      <c r="H31" s="41"/>
      <c r="I31" s="54">
        <f t="shared" si="1"/>
        <v>0</v>
      </c>
      <c r="J31" s="54">
        <f t="shared" si="2"/>
        <v>0</v>
      </c>
    </row>
    <row r="32" spans="1:10" ht="24" x14ac:dyDescent="0.2">
      <c r="A32" s="8">
        <v>26</v>
      </c>
      <c r="B32" s="42" t="s">
        <v>111</v>
      </c>
      <c r="C32" s="71"/>
      <c r="D32" s="37" t="s">
        <v>33</v>
      </c>
      <c r="E32" s="38">
        <v>4</v>
      </c>
      <c r="F32" s="39"/>
      <c r="G32" s="54">
        <f t="shared" si="0"/>
        <v>0</v>
      </c>
      <c r="H32" s="41"/>
      <c r="I32" s="54">
        <f t="shared" si="1"/>
        <v>0</v>
      </c>
      <c r="J32" s="54">
        <f t="shared" si="2"/>
        <v>0</v>
      </c>
    </row>
    <row r="33" spans="1:10" ht="24" x14ac:dyDescent="0.2">
      <c r="A33" s="8">
        <v>27</v>
      </c>
      <c r="B33" s="42" t="s">
        <v>112</v>
      </c>
      <c r="C33" s="71"/>
      <c r="D33" s="37" t="s">
        <v>33</v>
      </c>
      <c r="E33" s="38">
        <v>3</v>
      </c>
      <c r="F33" s="39"/>
      <c r="G33" s="54">
        <f t="shared" si="0"/>
        <v>0</v>
      </c>
      <c r="H33" s="41"/>
      <c r="I33" s="54">
        <f t="shared" si="1"/>
        <v>0</v>
      </c>
      <c r="J33" s="54">
        <f t="shared" si="2"/>
        <v>0</v>
      </c>
    </row>
    <row r="34" spans="1:10" ht="18.399999999999999" customHeight="1" x14ac:dyDescent="0.2">
      <c r="A34" s="8">
        <v>28</v>
      </c>
      <c r="B34" s="42" t="s">
        <v>113</v>
      </c>
      <c r="C34" s="71"/>
      <c r="D34" s="37" t="s">
        <v>39</v>
      </c>
      <c r="E34" s="38">
        <v>20</v>
      </c>
      <c r="F34" s="39"/>
      <c r="G34" s="54">
        <f t="shared" si="0"/>
        <v>0</v>
      </c>
      <c r="H34" s="41"/>
      <c r="I34" s="54">
        <f t="shared" si="1"/>
        <v>0</v>
      </c>
      <c r="J34" s="54">
        <f t="shared" si="2"/>
        <v>0</v>
      </c>
    </row>
    <row r="35" spans="1:10" ht="18.399999999999999" customHeight="1" x14ac:dyDescent="0.2">
      <c r="A35" s="8">
        <v>29</v>
      </c>
      <c r="B35" s="42" t="s">
        <v>114</v>
      </c>
      <c r="C35" s="71"/>
      <c r="D35" s="37" t="s">
        <v>39</v>
      </c>
      <c r="E35" s="38">
        <v>20</v>
      </c>
      <c r="F35" s="39"/>
      <c r="G35" s="54">
        <f t="shared" si="0"/>
        <v>0</v>
      </c>
      <c r="H35" s="41"/>
      <c r="I35" s="54">
        <f t="shared" si="1"/>
        <v>0</v>
      </c>
      <c r="J35" s="54">
        <f t="shared" si="2"/>
        <v>0</v>
      </c>
    </row>
    <row r="36" spans="1:10" ht="18.399999999999999" customHeight="1" x14ac:dyDescent="0.2">
      <c r="A36" s="8">
        <v>30</v>
      </c>
      <c r="B36" s="42" t="s">
        <v>115</v>
      </c>
      <c r="C36" s="71"/>
      <c r="D36" s="37" t="s">
        <v>33</v>
      </c>
      <c r="E36" s="38">
        <v>6</v>
      </c>
      <c r="F36" s="39"/>
      <c r="G36" s="54">
        <f t="shared" si="0"/>
        <v>0</v>
      </c>
      <c r="H36" s="41"/>
      <c r="I36" s="54">
        <f t="shared" si="1"/>
        <v>0</v>
      </c>
      <c r="J36" s="54">
        <f t="shared" si="2"/>
        <v>0</v>
      </c>
    </row>
    <row r="37" spans="1:10" ht="54.2" customHeight="1" x14ac:dyDescent="0.2">
      <c r="A37" s="8">
        <v>31</v>
      </c>
      <c r="B37" s="42" t="s">
        <v>116</v>
      </c>
      <c r="C37" s="71"/>
      <c r="D37" s="37" t="s">
        <v>50</v>
      </c>
      <c r="E37" s="38">
        <v>4</v>
      </c>
      <c r="F37" s="39"/>
      <c r="G37" s="54">
        <f t="shared" si="0"/>
        <v>0</v>
      </c>
      <c r="H37" s="41"/>
      <c r="I37" s="54">
        <f t="shared" si="1"/>
        <v>0</v>
      </c>
      <c r="J37" s="54">
        <f t="shared" si="2"/>
        <v>0</v>
      </c>
    </row>
    <row r="38" spans="1:10" ht="57.6" customHeight="1" x14ac:dyDescent="0.2">
      <c r="A38" s="8">
        <v>32</v>
      </c>
      <c r="B38" s="16" t="s">
        <v>117</v>
      </c>
      <c r="C38" s="71"/>
      <c r="D38" s="37" t="s">
        <v>50</v>
      </c>
      <c r="E38" s="38">
        <v>4</v>
      </c>
      <c r="F38" s="39"/>
      <c r="G38" s="54">
        <f t="shared" si="0"/>
        <v>0</v>
      </c>
      <c r="H38" s="41"/>
      <c r="I38" s="54">
        <f t="shared" si="1"/>
        <v>0</v>
      </c>
      <c r="J38" s="54">
        <f t="shared" si="2"/>
        <v>0</v>
      </c>
    </row>
    <row r="39" spans="1:10" ht="56.25" customHeight="1" x14ac:dyDescent="0.2">
      <c r="A39" s="8">
        <v>33</v>
      </c>
      <c r="B39" s="42" t="s">
        <v>118</v>
      </c>
      <c r="C39" s="71"/>
      <c r="D39" s="37" t="s">
        <v>33</v>
      </c>
      <c r="E39" s="38">
        <v>2</v>
      </c>
      <c r="F39" s="39"/>
      <c r="G39" s="54">
        <f t="shared" si="0"/>
        <v>0</v>
      </c>
      <c r="H39" s="41"/>
      <c r="I39" s="54">
        <f t="shared" si="1"/>
        <v>0</v>
      </c>
      <c r="J39" s="54">
        <f t="shared" si="2"/>
        <v>0</v>
      </c>
    </row>
    <row r="40" spans="1:10" ht="54.2" customHeight="1" x14ac:dyDescent="0.2">
      <c r="A40" s="8">
        <v>34</v>
      </c>
      <c r="B40" s="42" t="s">
        <v>119</v>
      </c>
      <c r="C40" s="71"/>
      <c r="D40" s="37" t="s">
        <v>33</v>
      </c>
      <c r="E40" s="38">
        <v>2</v>
      </c>
      <c r="F40" s="78"/>
      <c r="G40" s="54">
        <f t="shared" si="0"/>
        <v>0</v>
      </c>
      <c r="H40" s="41"/>
      <c r="I40" s="54">
        <f t="shared" si="1"/>
        <v>0</v>
      </c>
      <c r="J40" s="54">
        <f t="shared" si="2"/>
        <v>0</v>
      </c>
    </row>
    <row r="41" spans="1:10" ht="18.95" customHeight="1" x14ac:dyDescent="0.2">
      <c r="A41" s="18"/>
      <c r="B41" s="79"/>
      <c r="C41" s="80"/>
      <c r="D41" s="81"/>
      <c r="E41" s="81"/>
      <c r="F41" s="82"/>
      <c r="G41" s="83"/>
      <c r="H41" s="84" t="s">
        <v>22</v>
      </c>
      <c r="I41" s="85">
        <f>SUM(I7:I40)</f>
        <v>0</v>
      </c>
      <c r="J41" s="85">
        <f>SUM(J7:J40)</f>
        <v>0</v>
      </c>
    </row>
    <row r="42" spans="1:10" x14ac:dyDescent="0.2">
      <c r="B42" s="24"/>
    </row>
    <row r="43" spans="1:10" x14ac:dyDescent="0.2">
      <c r="B43" s="24"/>
    </row>
    <row r="44" spans="1:10" x14ac:dyDescent="0.2">
      <c r="B44" s="24"/>
    </row>
    <row r="45" spans="1:10" x14ac:dyDescent="0.2">
      <c r="B45" s="19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40">
      <formula1>NA()</formula1>
      <formula2>0</formula2>
    </dataValidation>
  </dataValidations>
  <pageMargins left="0.65069444444444446" right="0.5756944444444444" top="0.78749999999999998" bottom="0.78749999999999998" header="0.51180555555555551" footer="0.51180555555555551"/>
  <pageSetup paperSize="9" scale="83" firstPageNumber="0" orientation="landscape" horizontalDpi="300" verticalDpi="300" r:id="rId1"/>
  <headerFooter alignWithMargins="0"/>
  <rowBreaks count="1" manualBreakCount="1">
    <brk id="20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="60" zoomScaleNormal="115" workbookViewId="0">
      <selection activeCell="B8" sqref="B8"/>
    </sheetView>
  </sheetViews>
  <sheetFormatPr defaultRowHeight="12.75" x14ac:dyDescent="0.2"/>
  <cols>
    <col min="1" max="1" width="2.7109375" customWidth="1"/>
    <col min="2" max="2" width="37.42578125" customWidth="1"/>
    <col min="3" max="3" width="12.28515625" customWidth="1"/>
    <col min="4" max="4" width="10.7109375" customWidth="1"/>
    <col min="5" max="5" width="8.140625" customWidth="1"/>
    <col min="6" max="6" width="12.5703125" customWidth="1"/>
    <col min="7" max="7" width="12.140625" customWidth="1"/>
    <col min="9" max="9" width="11.42578125" customWidth="1"/>
    <col min="10" max="10" width="11" customWidth="1"/>
  </cols>
  <sheetData>
    <row r="1" spans="1:10" ht="7.5" customHeight="1" x14ac:dyDescent="0.2">
      <c r="G1" s="104" t="s">
        <v>120</v>
      </c>
      <c r="H1" s="104"/>
      <c r="I1" s="104"/>
      <c r="J1" s="104"/>
    </row>
    <row r="2" spans="1:10" ht="10.9" customHeight="1" x14ac:dyDescent="0.2">
      <c r="G2" s="104"/>
      <c r="H2" s="104"/>
      <c r="I2" s="104"/>
      <c r="J2" s="104"/>
    </row>
    <row r="3" spans="1:10" ht="7.5" customHeight="1" x14ac:dyDescent="0.2"/>
    <row r="4" spans="1:10" ht="14.85" customHeight="1" x14ac:dyDescent="0.2">
      <c r="A4" s="1"/>
      <c r="C4" s="1"/>
      <c r="D4" s="1"/>
      <c r="E4" s="1"/>
      <c r="F4" s="1"/>
      <c r="G4" s="1"/>
      <c r="H4" s="1"/>
      <c r="I4" s="1"/>
      <c r="J4" s="1"/>
    </row>
    <row r="5" spans="1:10" ht="44.25" customHeight="1" x14ac:dyDescent="0.2">
      <c r="A5" s="2"/>
      <c r="B5" s="3" t="s">
        <v>121</v>
      </c>
      <c r="C5" s="3"/>
      <c r="D5" s="4"/>
      <c r="E5" s="4"/>
      <c r="F5" s="4"/>
      <c r="G5" s="4"/>
      <c r="H5" s="4"/>
      <c r="I5" s="4"/>
      <c r="J5" s="4"/>
    </row>
    <row r="6" spans="1:10" ht="57" customHeight="1" x14ac:dyDescent="0.2">
      <c r="A6" s="58" t="s">
        <v>3</v>
      </c>
      <c r="B6" s="25" t="s">
        <v>4</v>
      </c>
      <c r="C6" s="25" t="s">
        <v>122</v>
      </c>
      <c r="D6" s="25" t="s">
        <v>6</v>
      </c>
      <c r="E6" s="25" t="s">
        <v>7</v>
      </c>
      <c r="F6" s="25" t="s">
        <v>8</v>
      </c>
      <c r="G6" s="26" t="s">
        <v>9</v>
      </c>
      <c r="H6" s="25" t="s">
        <v>10</v>
      </c>
      <c r="I6" s="26" t="s">
        <v>11</v>
      </c>
      <c r="J6" s="26" t="s">
        <v>12</v>
      </c>
    </row>
    <row r="7" spans="1:10" ht="27.75" customHeight="1" x14ac:dyDescent="0.2">
      <c r="A7" s="8">
        <v>1</v>
      </c>
      <c r="B7" s="42" t="s">
        <v>123</v>
      </c>
      <c r="C7" s="10"/>
      <c r="D7" s="59" t="s">
        <v>16</v>
      </c>
      <c r="E7" s="60">
        <v>140</v>
      </c>
      <c r="F7" s="13"/>
      <c r="G7" s="14">
        <f>ROUND(F7*(1+H7), 2)</f>
        <v>0</v>
      </c>
      <c r="H7" s="15"/>
      <c r="I7" s="14">
        <f>ROUND(F7*E7, 2)</f>
        <v>0</v>
      </c>
      <c r="J7" s="14">
        <f>ROUND(I7*(1+H7), 2)</f>
        <v>0</v>
      </c>
    </row>
    <row r="8" spans="1:10" ht="37.35" customHeight="1" x14ac:dyDescent="0.2">
      <c r="A8" s="8">
        <v>2</v>
      </c>
      <c r="B8" s="16" t="s">
        <v>125</v>
      </c>
      <c r="C8" s="10"/>
      <c r="D8" s="59" t="s">
        <v>16</v>
      </c>
      <c r="E8" s="60">
        <v>1</v>
      </c>
      <c r="F8" s="13"/>
      <c r="G8" s="14">
        <f>ROUND(F8*(1+H8), 2)</f>
        <v>0</v>
      </c>
      <c r="H8" s="15"/>
      <c r="I8" s="14">
        <f>ROUND(F8*E8, 2)</f>
        <v>0</v>
      </c>
      <c r="J8" s="14">
        <f>ROUND(I8*(1+H8), 2)</f>
        <v>0</v>
      </c>
    </row>
    <row r="9" spans="1:10" x14ac:dyDescent="0.2">
      <c r="A9" s="18"/>
      <c r="B9" s="19"/>
      <c r="C9" s="65"/>
      <c r="D9" s="21"/>
      <c r="E9" s="21"/>
      <c r="F9" s="13"/>
      <c r="G9" s="14"/>
      <c r="H9" s="22" t="s">
        <v>22</v>
      </c>
      <c r="I9" s="23">
        <f>SUM(I7:I8)</f>
        <v>0</v>
      </c>
      <c r="J9" s="23">
        <f>SUM(J7:J8)</f>
        <v>0</v>
      </c>
    </row>
    <row r="10" spans="1:10" x14ac:dyDescent="0.2">
      <c r="B10" s="24"/>
    </row>
    <row r="11" spans="1:10" x14ac:dyDescent="0.2">
      <c r="B11" s="24"/>
    </row>
    <row r="12" spans="1:10" x14ac:dyDescent="0.2">
      <c r="B12" s="24"/>
      <c r="I12" s="66"/>
      <c r="J12" s="66"/>
    </row>
    <row r="13" spans="1:10" x14ac:dyDescent="0.2">
      <c r="B13" s="19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8">
      <formula1>stawkaVAT</formula1>
      <formula2>0</formula2>
    </dataValidation>
  </dataValidations>
  <pageMargins left="0.57638888888888884" right="0.55486111111111114" top="0.26111111111111113" bottom="0.3423611111111111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zoomScale="115" zoomScaleNormal="115" workbookViewId="0">
      <selection activeCell="H24" sqref="H24"/>
    </sheetView>
  </sheetViews>
  <sheetFormatPr defaultRowHeight="12.75" x14ac:dyDescent="0.2"/>
  <cols>
    <col min="1" max="1" width="10.28515625" customWidth="1"/>
  </cols>
  <sheetData>
    <row r="2" spans="1:1" ht="39" customHeight="1" x14ac:dyDescent="0.2">
      <c r="A2" s="86" t="s">
        <v>124</v>
      </c>
    </row>
    <row r="3" spans="1:1" x14ac:dyDescent="0.2">
      <c r="A3" s="87"/>
    </row>
    <row r="4" spans="1:1" x14ac:dyDescent="0.2">
      <c r="A4" s="88">
        <v>0</v>
      </c>
    </row>
    <row r="5" spans="1:1" x14ac:dyDescent="0.2">
      <c r="A5" s="88">
        <v>0.05</v>
      </c>
    </row>
    <row r="6" spans="1:1" x14ac:dyDescent="0.2">
      <c r="A6" s="88">
        <v>0.08</v>
      </c>
    </row>
    <row r="7" spans="1:1" x14ac:dyDescent="0.2">
      <c r="A7" s="88">
        <v>0.23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3</vt:i4>
      </vt:variant>
    </vt:vector>
  </HeadingPairs>
  <TitlesOfParts>
    <vt:vector size="11" baseType="lpstr">
      <vt:lpstr>Pakiet 1 </vt:lpstr>
      <vt:lpstr>Pakiet 2</vt:lpstr>
      <vt:lpstr>Pakiet 3</vt:lpstr>
      <vt:lpstr>Pakiet 4</vt:lpstr>
      <vt:lpstr>Pakiet 5</vt:lpstr>
      <vt:lpstr>Pakiet 6</vt:lpstr>
      <vt:lpstr>pakiet 7</vt:lpstr>
      <vt:lpstr>_</vt:lpstr>
      <vt:lpstr>'Pakiet 5'!Obszar_wydruku</vt:lpstr>
      <vt:lpstr>stawkaVAT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Ludziejewski</dc:creator>
  <cp:lastModifiedBy>Bauer-Dołęgowska Małgorzata</cp:lastModifiedBy>
  <cp:lastPrinted>2019-08-06T10:13:23Z</cp:lastPrinted>
  <dcterms:created xsi:type="dcterms:W3CDTF">2019-08-05T07:47:18Z</dcterms:created>
  <dcterms:modified xsi:type="dcterms:W3CDTF">2019-08-13T07:09:17Z</dcterms:modified>
</cp:coreProperties>
</file>